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82" documentId="120_S{2AC9BD13-BADA-5192-A53E-5A8FF88502F6}" xr6:coauthVersionLast="47" xr6:coauthVersionMax="47" xr10:uidLastSave="{952898C2-A2CC-41E2-9ED9-1935A541B9C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8" i="4"/>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G7" i="5"/>
  <c r="G8" i="5"/>
  <c r="G9" i="5"/>
  <c r="G10" i="5"/>
  <c r="G11" i="5"/>
  <c r="G12" i="5"/>
  <c r="G13" i="5"/>
  <c r="G14" i="5"/>
  <c r="G15" i="5"/>
  <c r="G16" i="5"/>
  <c r="G17" i="5"/>
  <c r="G18" i="5"/>
  <c r="B5" i="2"/>
  <c r="G5" i="2"/>
  <c r="I5" i="2"/>
  <c r="J5" i="2"/>
  <c r="L5"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J95" i="2"/>
  <c r="J96" i="2"/>
  <c r="J97" i="2"/>
  <c r="J98" i="2"/>
  <c r="J99" i="2"/>
  <c r="J100" i="2"/>
  <c r="J101" i="2"/>
  <c r="J102" i="2"/>
  <c r="J103" i="2"/>
  <c r="J104" i="2"/>
  <c r="J105" i="2"/>
  <c r="J106" i="2"/>
  <c r="J107" i="2"/>
  <c r="J108" i="2"/>
  <c r="J109" i="2"/>
  <c r="J110" i="2"/>
  <c r="J111" i="2"/>
  <c r="J112" i="2"/>
  <c r="J113" i="2"/>
  <c r="I95" i="2"/>
  <c r="I96" i="2"/>
  <c r="I97" i="2"/>
  <c r="I98" i="2"/>
  <c r="I99" i="2"/>
  <c r="I100" i="2"/>
  <c r="I101" i="2"/>
  <c r="I102" i="2"/>
  <c r="I103" i="2"/>
  <c r="I104" i="2"/>
  <c r="I105" i="2"/>
  <c r="I106" i="2"/>
  <c r="I107" i="2"/>
  <c r="I108" i="2"/>
  <c r="I109" i="2"/>
  <c r="I110" i="2"/>
  <c r="I111" i="2"/>
  <c r="I112" i="2"/>
  <c r="I113" i="2"/>
  <c r="G95" i="2"/>
  <c r="G96" i="2"/>
  <c r="G97" i="2"/>
  <c r="G98" i="2"/>
  <c r="G99" i="2"/>
  <c r="G100" i="2"/>
  <c r="G101" i="2"/>
  <c r="G102" i="2"/>
  <c r="G103" i="2"/>
  <c r="G104" i="2"/>
  <c r="G105" i="2"/>
  <c r="G106" i="2"/>
  <c r="G107" i="2"/>
  <c r="G108" i="2"/>
  <c r="G109" i="2"/>
  <c r="G110" i="2"/>
  <c r="G111" i="2"/>
  <c r="G112" i="2"/>
  <c r="G113" i="2"/>
  <c r="B95" i="2"/>
  <c r="B96" i="2"/>
  <c r="B97" i="2"/>
  <c r="B98" i="2"/>
  <c r="B99" i="2"/>
  <c r="B100" i="2"/>
  <c r="B101" i="2"/>
  <c r="B102" i="2"/>
  <c r="B103" i="2"/>
  <c r="B104" i="2"/>
  <c r="B105" i="2"/>
  <c r="B106" i="2"/>
  <c r="B107" i="2"/>
  <c r="B108" i="2"/>
  <c r="B109" i="2"/>
  <c r="B110" i="2"/>
  <c r="B111" i="2"/>
  <c r="B112" i="2"/>
  <c r="B11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<sst xmlns="http://schemas.openxmlformats.org/spreadsheetml/2006/main" count="181529" uniqueCount="39142">
  <si>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</si>
  <si>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</si>
  <si>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</si>
  <si>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</si>
  <si>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</si>
  <si>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</si>
  <si>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</si>
  <si>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</si>
  <si>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</si>
  <si>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</si>
  <si>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</si>
  <si>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</si>
  <si>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</si>
  <si>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</si>
  <si>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</si>
  <si>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</si>
  <si>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</si>
  <si>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</si>
  <si>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</si>
  <si>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</si>
  <si>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</si>
  <si>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</si>
  <si>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</si>
  <si>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</si>
  <si>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</si>
  <si>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</si>
  <si>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</si>
  <si>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</si>
  <si>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</si>
  <si>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</si>
  <si>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</si>
  <si>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</si>
  <si>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</si>
  <si>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</si>
  <si>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</si>
  <si>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</si>
  <si>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</si>
  <si>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</si>
  <si>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</si>
  <si>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</si>
  <si>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</si>
  <si>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</si>
  <si>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</si>
  <si>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</si>
  <si>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</si>
  <si>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</si>
  <si>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</si>
  <si>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</si>
  <si>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</si>
  <si>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</si>
  <si>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</si>
  <si>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</si>
  <si>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</si>
  <si>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</si>
  <si>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</si>
  <si>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</si>
  <si>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</si>
  <si>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</si>
  <si>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</si>
  <si>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</si>
  <si>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</si>
  <si>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</si>
  <si>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</si>
  <si>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</si>
  <si>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</si>
  <si>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</si>
  <si>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</si>
  <si>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</si>
  <si>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</si>
  <si>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</si>
  <si>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</si>
  <si>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</si>
  <si>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</si>
  <si>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</si>
  <si>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</si>
  <si>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</si>
  <si>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</si>
  <si>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</si>
  <si>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</si>
  <si>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</si>
  <si>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</si>
  <si>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</si>
  <si>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</si>
  <si>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</si>
  <si>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</si>
  <si>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</si>
  <si>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</si>
  <si>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</si>
  <si>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</si>
  <si>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</si>
  <si>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</si>
  <si>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</si>
  <si>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</si>
  <si>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</si>
  <si>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</si>
  <si>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</si>
  <si>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</si>
  <si>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</si>
  <si>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</si>
  <si>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</si>
  <si>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</si>
  <si>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</si>
  <si>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</si>
  <si>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</si>
  <si>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</si>
  <si>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</si>
  <si>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</si>
  <si>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</si>
  <si>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</si>
  <si>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</si>
  <si>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</si>
  <si>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</si>
  <si>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</si>
  <si>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</si>
  <si>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</si>
  <si>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</si>
  <si>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</si>
  <si>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</si>
  <si>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</si>
  <si>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</si>
  <si>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</si>
  <si>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</si>
  <si>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</si>
  <si>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</si>
  <si>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</si>
  <si>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</si>
  <si>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</si>
  <si>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</si>
  <si>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</si>
  <si>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</si>
  <si>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</si>
  <si>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</si>
  <si>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</si>
  <si>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</si>
  <si>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</si>
  <si>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</si>
  <si>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</si>
  <si>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</si>
  <si>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</si>
  <si>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</si>
  <si>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</si>
  <si>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</si>
  <si>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</si>
  <si>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</si>
  <si>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</si>
  <si>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</si>
  <si>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</si>
  <si>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</si>
  <si>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</si>
  <si>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</si>
  <si>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</si>
  <si>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</si>
  <si>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</si>
  <si>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</si>
  <si>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</si>
  <si>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</si>
  <si>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</si>
  <si>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</si>
  <si>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</si>
  <si>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</si>
  <si>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</si>
  <si>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</si>
  <si>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</si>
  <si>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</si>
  <si>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</si>
  <si>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</si>
  <si>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</si>
  <si>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</si>
  <si>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</si>
  <si>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</si>
  <si>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</si>
  <si>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</si>
  <si>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</si>
  <si>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</si>
  <si>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</si>
  <si>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</si>
  <si>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</si>
  <si>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</si>
  <si>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</si>
  <si>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</si>
  <si>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</si>
  <si>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</si>
  <si>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</si>
  <si>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</si>
  <si>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</si>
  <si>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</si>
  <si>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</si>
  <si>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</si>
  <si>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</si>
  <si>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</si>
  <si>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</si>
  <si>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</si>
  <si>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</si>
  <si>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</si>
  <si>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</si>
  <si>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</si>
  <si>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</si>
  <si>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</si>
  <si>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</si>
  <si>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</si>
  <si>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</si>
  <si>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</si>
  <si>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</si>
  <si>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</si>
  <si>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</si>
  <si>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</si>
  <si>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</si>
  <si>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</si>
  <si>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</si>
  <si>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</si>
  <si>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</si>
  <si>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</si>
  <si>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</si>
  <si>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</si>
  <si>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</si>
  <si>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</si>
  <si>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</si>
  <si>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</si>
  <si>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</si>
  <si>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</si>
  <si>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</si>
  <si>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</si>
  <si>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</si>
  <si>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</si>
  <si>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</si>
  <si>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</si>
  <si>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</si>
  <si>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</si>
  <si>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</si>
  <si>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</si>
  <si>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</si>
  <si>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</si>
  <si>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</si>
  <si>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</si>
  <si>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</si>
  <si>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</si>
  <si>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</si>
  <si>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</si>
  <si>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</si>
  <si>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</si>
  <si>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</si>
  <si>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</si>
  <si>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</si>
  <si>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</si>
  <si>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</si>
  <si>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</si>
  <si>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</si>
  <si>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</si>
  <si>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</si>
  <si>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</si>
  <si>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</si>
  <si>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</si>
  <si>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</si>
  <si>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</si>
  <si>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</si>
  <si>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</si>
  <si>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</si>
  <si>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</si>
  <si>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</si>
  <si>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</si>
  <si>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</si>
  <si>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</si>
  <si>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</si>
  <si>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</si>
  <si>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</si>
  <si>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</si>
  <si>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</si>
  <si>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</si>
  <si>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</si>
  <si>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</si>
  <si>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</si>
  <si>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</si>
  <si>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</si>
  <si>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</si>
  <si>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</si>
  <si>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</si>
  <si>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</si>
  <si>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</si>
  <si>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</si>
  <si>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</si>
  <si>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</si>
  <si>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</si>
  <si>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</si>
  <si>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</si>
  <si>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</si>
  <si>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</si>
  <si>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</si>
  <si>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</si>
  <si>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</si>
  <si>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</si>
  <si>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</si>
  <si>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</si>
  <si>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</si>
  <si>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</si>
  <si>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</si>
  <si>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</si>
  <si>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</si>
  <si>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</si>
  <si>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</si>
  <si>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</si>
  <si>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</si>
  <si>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</si>
  <si>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</si>
  <si>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</si>
  <si>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</si>
  <si>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</si>
  <si>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</si>
  <si>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</si>
  <si>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</si>
  <si>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</si>
  <si>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</si>
  <si>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</si>
  <si>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</si>
  <si>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</si>
  <si>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</si>
  <si>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</si>
  <si>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</si>
  <si>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</si>
  <si>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</si>
  <si>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</si>
  <si>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</si>
  <si>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</si>
  <si>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</si>
  <si>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</si>
  <si>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</si>
  <si>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</si>
  <si>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</si>
  <si>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</si>
  <si>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</si>
  <si>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</si>
  <si>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</si>
  <si>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</si>
  <si>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</si>
  <si>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</si>
  <si>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</si>
  <si>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</si>
  <si>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</si>
  <si>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</si>
  <si>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</si>
  <si>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</si>
  <si>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</si>
  <si>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</si>
  <si>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</si>
  <si>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</si>
  <si>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</si>
  <si>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</si>
  <si>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</si>
  <si>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</si>
  <si>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</si>
  <si>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</si>
  <si>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</si>
  <si>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</si>
  <si>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</si>
  <si>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</si>
  <si>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</si>
  <si>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</si>
  <si>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</si>
  <si>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</si>
  <si>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</si>
  <si>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</si>
  <si>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</si>
  <si>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</si>
  <si>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</si>
  <si>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</si>
  <si>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</si>
  <si>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</si>
  <si>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</si>
  <si>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</si>
  <si>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</si>
  <si>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</si>
  <si>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</si>
  <si>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</si>
  <si>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</si>
  <si>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</si>
  <si>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</si>
  <si>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</si>
  <si>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</si>
  <si>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</si>
  <si>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</si>
  <si>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</si>
  <si>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</si>
  <si>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</si>
  <si>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</si>
  <si>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</si>
  <si>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</si>
  <si>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</si>
  <si>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</si>
  <si>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</si>
  <si>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</si>
  <si>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</si>
  <si>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</si>
  <si>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</si>
  <si>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</si>
  <si>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</si>
  <si>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</si>
  <si>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</si>
  <si>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</si>
  <si>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</si>
  <si>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</si>
  <si>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</si>
  <si>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</si>
  <si>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</si>
  <si>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</si>
  <si>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</si>
  <si>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</si>
  <si>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</si>
  <si>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</si>
  <si>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</si>
  <si>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</si>
  <si>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</si>
  <si>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</si>
  <si>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</si>
  <si>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</si>
  <si>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</si>
  <si>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</si>
  <si>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</si>
  <si>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</si>
  <si>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</si>
  <si>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</si>
  <si>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</si>
  <si>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</si>
  <si>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</si>
  <si>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</si>
  <si>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</si>
  <si>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</si>
  <si>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</si>
  <si>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</si>
  <si>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</si>
  <si>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</si>
  <si>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</si>
  <si>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</si>
  <si>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</si>
  <si>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</si>
  <si>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</si>
  <si>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</si>
  <si>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</si>
  <si>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</si>
  <si>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</si>
  <si>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</si>
  <si>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</si>
  <si>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</si>
  <si>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</si>
  <si>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</si>
  <si>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</si>
  <si>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</si>
  <si>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</si>
  <si>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</si>
  <si>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</si>
  <si>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</si>
  <si>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</si>
  <si>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</si>
  <si>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</si>
  <si>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</si>
  <si>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</si>
  <si>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</si>
  <si>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</si>
  <si>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</si>
  <si>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</si>
  <si>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</si>
  <si>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</si>
  <si>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</si>
  <si>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</si>
  <si>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</si>
  <si>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</si>
  <si>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</si>
  <si>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</si>
  <si>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</si>
  <si>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</si>
  <si>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</si>
  <si>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</si>
  <si>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</si>
  <si>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</si>
  <si>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</si>
  <si>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</si>
  <si>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</si>
  <si>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</si>
  <si>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</si>
  <si>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</si>
  <si>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</si>
  <si>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</si>
  <si>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</si>
  <si>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</si>
  <si>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</si>
  <si>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</si>
  <si>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</si>
  <si>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</si>
  <si>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</si>
  <si>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</si>
  <si>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</si>
  <si>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</si>
  <si>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</si>
  <si>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</si>
  <si>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</si>
  <si>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</si>
  <si>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</si>
  <si>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</si>
  <si>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</si>
  <si>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</si>
  <si>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</si>
  <si>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</si>
  <si>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</si>
  <si>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</si>
  <si>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</si>
  <si>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</si>
  <si>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</si>
  <si>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</si>
  <si>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</si>
  <si>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</si>
  <si>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</si>
  <si>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</si>
  <si>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</si>
  <si>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</si>
  <si>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</si>
  <si>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</si>
  <si>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</si>
  <si>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</si>
  <si>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</si>
  <si>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</si>
  <si>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</si>
  <si>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</si>
  <si>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</si>
  <si>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</si>
  <si>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</si>
  <si>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</si>
  <si>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</si>
  <si>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</si>
  <si>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</si>
  <si>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</si>
  <si>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</si>
  <si>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</si>
  <si>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</si>
  <si>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</si>
  <si>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</si>
  <si>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</si>
  <si>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</si>
  <si>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</si>
  <si>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</si>
  <si>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</si>
  <si>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</si>
  <si>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</si>
  <si>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</si>
  <si>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</si>
  <si>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</si>
  <si>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</si>
  <si>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</si>
  <si>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</si>
  <si>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</si>
  <si>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</si>
  <si>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</si>
  <si>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</si>
  <si>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</si>
  <si>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</si>
  <si>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</si>
  <si>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</si>
  <si>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</si>
  <si>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</si>
  <si>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</si>
  <si>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</si>
  <si>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</si>
  <si>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</si>
  <si>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</si>
  <si>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</si>
  <si>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</si>
  <si>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</si>
  <si>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</si>
  <si>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</si>
  <si>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</si>
  <si>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</si>
  <si>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</si>
  <si>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</si>
  <si>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</si>
  <si>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</si>
  <si>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</si>
  <si>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</si>
  <si>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</si>
  <si>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</si>
  <si>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</si>
  <si>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</si>
  <si>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</si>
  <si>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</si>
  <si>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</si>
  <si>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</si>
  <si>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</si>
  <si>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</si>
  <si>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</si>
  <si>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</si>
  <si>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</si>
  <si>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</si>
  <si>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</si>
  <si>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</si>
  <si>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</si>
  <si>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</si>
  <si>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</si>
  <si>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</si>
  <si>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</si>
  <si>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</si>
  <si>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</si>
  <si>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</si>
  <si>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</si>
  <si>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</si>
  <si>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</si>
  <si>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</si>
  <si>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</si>
  <si>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</si>
  <si>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</si>
  <si>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</si>
  <si>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</si>
  <si>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</si>
  <si>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</si>
  <si>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</si>
  <si>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</si>
  <si>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</si>
  <si>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</si>
  <si>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</si>
  <si>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</si>
  <si>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</si>
  <si>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</si>
  <si>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</si>
  <si>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</si>
  <si>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</si>
  <si>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</si>
  <si>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</si>
  <si>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</si>
  <si>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</si>
  <si>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</si>
  <si>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</si>
  <si>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</si>
  <si>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</si>
  <si>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</si>
  <si>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</si>
  <si>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</si>
  <si>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</si>
  <si>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</si>
  <si>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</si>
  <si>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</si>
  <si>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</si>
  <si>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</si>
  <si>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</si>
  <si>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</si>
  <si>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</si>
  <si>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</si>
  <si>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</si>
  <si>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</si>
  <si>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</si>
  <si>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</si>
  <si>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</si>
  <si>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</si>
  <si>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</si>
  <si>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</si>
  <si>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</si>
  <si>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</si>
  <si>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</si>
  <si>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</si>
  <si>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</si>
  <si>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</si>
  <si>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</si>
  <si>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</si>
  <si>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</si>
  <si>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</si>
  <si>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</si>
  <si>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</si>
  <si>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</si>
  <si>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</si>
  <si>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</si>
  <si>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</si>
  <si>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</si>
  <si>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</si>
  <si>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</si>
  <si>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</si>
  <si>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</si>
  <si>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</si>
  <si>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</si>
  <si>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</si>
  <si>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</si>
  <si>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</si>
  <si>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</si>
  <si>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</si>
  <si>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</si>
  <si>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</si>
  <si>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</si>
  <si>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</si>
  <si>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</si>
  <si>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</si>
  <si>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</si>
  <si>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</si>
  <si>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</si>
  <si>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</si>
  <si>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</si>
  <si>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</si>
  <si>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</si>
  <si>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</si>
  <si>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</si>
  <si>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</si>
  <si>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</si>
  <si>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</si>
  <si>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</si>
  <si>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</si>
  <si>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</si>
  <si>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</si>
  <si>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</si>
  <si>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</si>
  <si>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</si>
  <si>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</si>
  <si>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</si>
  <si>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</si>
  <si>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</si>
  <si>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</si>
  <si>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</si>
  <si>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</si>
  <si>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</si>
  <si>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</si>
  <si>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</si>
  <si>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</si>
  <si>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</si>
  <si>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</si>
  <si>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</si>
  <si>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</si>
  <si>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</si>
  <si>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</si>
  <si>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</si>
  <si>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</si>
  <si>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</si>
  <si>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</si>
  <si>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</si>
  <si>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</si>
  <si>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</si>
  <si>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</si>
  <si>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</si>
  <si>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</si>
  <si>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</si>
  <si>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</si>
  <si>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</si>
  <si>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</si>
  <si>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</si>
  <si>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</si>
  <si>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</si>
  <si>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</si>
  <si>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</si>
  <si>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</si>
  <si>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</si>
  <si>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</si>
  <si>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</si>
  <si>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</si>
  <si>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</si>
  <si>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</si>
  <si>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</si>
  <si>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</si>
  <si>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</si>
  <si>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</si>
  <si>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</si>
  <si>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</si>
  <si>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</si>
  <si>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</si>
  <si>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</si>
  <si>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</si>
  <si>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</si>
  <si>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</si>
  <si>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</si>
  <si>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</si>
  <si>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</si>
  <si>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</si>
  <si>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</si>
  <si>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</si>
  <si>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</si>
  <si>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</si>
  <si>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</si>
  <si>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</si>
  <si>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</si>
  <si>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</si>
  <si>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</si>
  <si>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</si>
  <si>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</si>
  <si>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</si>
  <si>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</si>
  <si>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</si>
  <si>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</si>
  <si>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</si>
  <si>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</si>
  <si>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</si>
  <si>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</si>
  <si>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</si>
  <si>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</si>
  <si>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</si>
  <si>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</si>
  <si>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</si>
  <si>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</si>
  <si>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</si>
  <si>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</si>
  <si>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</si>
  <si>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</si>
  <si>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</si>
  <si>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</si>
  <si>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</si>
  <si>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</si>
  <si>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</si>
  <si>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</si>
  <si>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</si>
  <si>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</si>
  <si>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</si>
  <si>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</si>
  <si>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</si>
  <si>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</si>
  <si>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</si>
  <si>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</si>
  <si>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</si>
  <si>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</si>
  <si>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</si>
  <si>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</si>
  <si>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</si>
  <si>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</si>
  <si>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</si>
  <si>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</si>
  <si>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</si>
  <si>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</si>
  <si>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</si>
  <si>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</si>
  <si>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</si>
  <si>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</si>
  <si>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</si>
  <si>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</si>
  <si>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</si>
  <si>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</si>
  <si>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</si>
  <si>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</si>
  <si>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</si>
  <si>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</si>
  <si>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</si>
  <si>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</si>
  <si>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</si>
  <si>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</si>
  <si>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</si>
  <si>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</si>
  <si>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</si>
  <si>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</si>
  <si>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</si>
  <si>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</si>
  <si>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</si>
  <si>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</si>
  <si>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</si>
  <si>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</si>
  <si>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</si>
  <si>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</si>
  <si>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</si>
  <si>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</si>
  <si>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</si>
  <si>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</si>
  <si>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</si>
  <si>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</si>
  <si>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</si>
  <si>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</si>
  <si>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</si>
  <si>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</si>
  <si>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</si>
  <si>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</si>
  <si>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</si>
  <si>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</si>
  <si>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</si>
  <si>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</si>
  <si>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</si>
  <si>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</si>
  <si>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</si>
  <si>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</si>
  <si>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</si>
  <si>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</si>
  <si>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</si>
  <si>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</si>
  <si>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</si>
  <si>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</si>
  <si>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</si>
  <si>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</si>
  <si>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</si>
  <si>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</si>
  <si>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</si>
  <si>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</si>
  <si>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</si>
  <si>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</si>
  <si>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</si>
  <si>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</si>
  <si>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</si>
  <si>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</si>
  <si>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</si>
  <si>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</si>
  <si>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</si>
  <si>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</si>
  <si>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</si>
  <si>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</si>
  <si>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</si>
  <si>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</si>
  <si>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</si>
  <si>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</si>
  <si>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</si>
  <si>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</si>
  <si>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</si>
  <si>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</si>
  <si>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</si>
  <si>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</si>
  <si>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</si>
  <si>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</si>
  <si>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</si>
  <si>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</si>
  <si>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</si>
  <si>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</si>
  <si>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</si>
  <si>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</si>
  <si>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</si>
  <si>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</si>
  <si>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</si>
  <si>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</si>
  <si>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</si>
  <si>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</si>
  <si>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</si>
  <si>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</si>
  <si>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</si>
  <si>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</si>
  <si>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</si>
  <si>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</si>
  <si>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</si>
  <si>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</si>
  <si>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</si>
  <si>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</si>
  <si>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</si>
  <si>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</si>
  <si>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</si>
  <si>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</si>
  <si>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</si>
  <si>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</si>
  <si>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</si>
  <si>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</si>
  <si>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</si>
  <si>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</si>
  <si>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</si>
  <si>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</si>
  <si>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</si>
  <si>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</si>
  <si>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</si>
  <si>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</si>
  <si>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</si>
  <si>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</si>
  <si>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</si>
  <si>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</si>
  <si>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</si>
  <si>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</si>
  <si>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</si>
  <si>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</si>
  <si>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</si>
  <si>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</si>
  <si>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</si>
  <si>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</si>
  <si>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</si>
  <si>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</si>
  <si>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</si>
  <si>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</si>
  <si>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</si>
  <si>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</si>
  <si>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</si>
  <si>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</si>
  <si>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</si>
  <si>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</si>
  <si>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</si>
  <si>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</si>
  <si>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</si>
  <si>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</si>
  <si>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</si>
  <si>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</si>
  <si>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</si>
  <si>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</si>
  <si>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</si>
  <si>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</si>
  <si>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</si>
  <si>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</si>
  <si>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</si>
  <si>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</si>
  <si>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</si>
  <si>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</si>
  <si>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</si>
  <si>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</si>
  <si>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</si>
  <si>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</si>
  <si>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</si>
  <si>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</si>
  <si>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</si>
  <si>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</si>
  <si>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</si>
  <si>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</si>
  <si>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</si>
  <si>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</si>
  <si>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</si>
  <si>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</si>
  <si>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</si>
  <si>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</si>
  <si>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</si>
  <si>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</si>
  <si>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</si>
  <si>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</si>
  <si>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</si>
  <si>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</si>
  <si>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</si>
  <si>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</si>
  <si>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</si>
  <si>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</si>
  <si>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</si>
  <si>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</si>
  <si>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</si>
  <si>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</si>
  <si>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</si>
  <si>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</si>
  <si>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</si>
  <si>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</si>
  <si>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</si>
  <si>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</si>
  <si>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</si>
  <si>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</si>
  <si>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</si>
  <si>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</si>
  <si>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</si>
  <si>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</si>
  <si>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</si>
  <si>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</si>
  <si>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</si>
  <si>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</si>
  <si>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</si>
  <si>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</si>
  <si>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</si>
  <si>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</si>
  <si>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</si>
  <si>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</si>
  <si>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</si>
  <si>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</si>
  <si>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</si>
  <si>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</si>
  <si>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</si>
  <si>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</si>
  <si>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</si>
  <si>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</si>
  <si>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</si>
  <si>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</si>
  <si>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</si>
  <si>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</si>
  <si>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</si>
  <si>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</si>
  <si>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</si>
  <si>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</si>
  <si>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</si>
  <si>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</si>
  <si>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</si>
  <si>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</si>
  <si>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</si>
  <si>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</si>
  <si>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</si>
  <si>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</si>
  <si>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</si>
  <si>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</si>
  <si>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</si>
  <si>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</si>
  <si>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</si>
  <si>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</si>
  <si>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</si>
  <si>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</si>
  <si>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</si>
  <si>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</si>
  <si>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</si>
  <si>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</si>
  <si>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</si>
  <si>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</si>
  <si>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</si>
  <si>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</si>
  <si>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</si>
  <si>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</si>
  <si>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</si>
  <si>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</si>
  <si>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</si>
  <si>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</si>
  <si>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</si>
  <si>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</si>
  <si>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</si>
  <si>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</si>
  <si>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</si>
  <si>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</si>
  <si>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</si>
  <si>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</si>
  <si>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</si>
  <si>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</si>
  <si>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</si>
  <si>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</si>
  <si>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</si>
  <si>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</si>
  <si>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</si>
  <si>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</si>
  <si>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</si>
  <si>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</si>
  <si>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</si>
  <si>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</si>
  <si>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</si>
  <si>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</si>
  <si>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</si>
  <si>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</si>
  <si>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</si>
  <si>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</si>
  <si>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</si>
  <si>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</si>
  <si>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</si>
  <si>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</si>
  <si>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</si>
  <si>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</si>
  <si>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</si>
  <si>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</si>
  <si>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</si>
  <si>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</si>
  <si>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</si>
  <si>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</si>
  <si>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</si>
  <si>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</si>
  <si>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</si>
  <si>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</si>
  <si>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</si>
  <si>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</si>
  <si>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</si>
  <si>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</si>
  <si>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</si>
  <si>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</si>
  <si>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</si>
  <si>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</si>
  <si>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</si>
  <si>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</si>
  <si>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</si>
  <si>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</si>
  <si>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</si>
  <si>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</si>
  <si>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</si>
  <si>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</si>
  <si>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</si>
  <si>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</si>
  <si>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</si>
  <si>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</si>
  <si>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</si>
  <si>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</si>
  <si>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</si>
  <si>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</si>
  <si>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</si>
  <si>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</si>
  <si>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</si>
  <si>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</si>
  <si>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</si>
  <si>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</si>
  <si>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</si>
  <si>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</si>
  <si>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</si>
  <si>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</si>
  <si>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</si>
  <si>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</si>
  <si>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</si>
  <si>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</si>
  <si>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</si>
  <si>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</si>
  <si>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</si>
  <si>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</si>
  <si>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</si>
  <si>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</si>
  <si>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</si>
  <si>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</si>
  <si>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</si>
  <si>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</si>
  <si>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</si>
  <si>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</si>
  <si>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</si>
  <si>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</si>
  <si>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</si>
  <si>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</si>
  <si>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</si>
  <si>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</si>
  <si>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</si>
  <si>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</si>
  <si>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</si>
  <si>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</si>
  <si>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</si>
  <si>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</si>
  <si>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</si>
  <si>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</si>
  <si>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</si>
  <si>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</si>
  <si>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</si>
  <si>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</si>
  <si>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</si>
  <si>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</si>
  <si>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</si>
  <si>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</si>
  <si>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</si>
  <si>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</si>
  <si>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</si>
  <si>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</si>
  <si>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</si>
  <si>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</si>
  <si>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</si>
  <si>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</si>
  <si>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</si>
  <si>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</si>
  <si>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</si>
  <si>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</si>
  <si>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</si>
  <si>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</si>
  <si>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</si>
  <si>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</si>
  <si>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</si>
  <si>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</si>
  <si>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</si>
  <si>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</si>
  <si>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</si>
  <si>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</si>
  <si>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</si>
  <si>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</si>
  <si>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</si>
  <si>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</si>
  <si>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</si>
  <si>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</si>
  <si>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</si>
  <si>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</si>
  <si>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</si>
  <si>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</si>
  <si>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</si>
  <si>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</si>
  <si>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</si>
  <si>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</si>
  <si>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</si>
  <si>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</si>
  <si>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</si>
  <si>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</si>
  <si>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</si>
  <si>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</si>
  <si>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</si>
  <si>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</si>
  <si>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</si>
  <si>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</si>
  <si>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</si>
  <si>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</si>
  <si>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</si>
  <si>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</si>
  <si>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</si>
  <si>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</si>
  <si>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</si>
  <si>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</si>
  <si>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</si>
  <si>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</si>
  <si>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</si>
  <si>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</si>
  <si>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</si>
  <si>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</si>
  <si>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</si>
  <si>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</si>
  <si>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</si>
  <si>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</si>
  <si>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</si>
  <si>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</si>
  <si>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</si>
  <si>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</si>
  <si>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</si>
  <si>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</si>
  <si>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</si>
  <si>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</si>
  <si>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</si>
  <si>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</si>
  <si>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</si>
  <si>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</si>
  <si>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</si>
  <si>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</si>
  <si>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</si>
  <si>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</si>
  <si>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</si>
  <si>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</si>
  <si>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</si>
  <si>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</si>
  <si>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</si>
  <si>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</si>
  <si>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</si>
  <si>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</si>
  <si>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</si>
  <si>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</si>
  <si>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</si>
  <si>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</si>
  <si>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</si>
  <si>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</si>
  <si>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</si>
  <si>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</si>
  <si>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</si>
  <si>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</si>
  <si>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</si>
  <si>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</si>
  <si>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</si>
  <si>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</si>
  <si>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</si>
  <si>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</si>
  <si>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</si>
  <si>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</si>
  <si>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</si>
  <si>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</si>
  <si>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</si>
  <si>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</si>
  <si>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</si>
  <si>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</si>
  <si>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</si>
  <si>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</si>
  <si>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</si>
  <si>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</si>
  <si>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</si>
  <si>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</si>
  <si>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</si>
  <si>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</si>
  <si>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</si>
  <si>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</si>
  <si>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</si>
  <si>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</si>
  <si>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</si>
  <si>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</si>
  <si>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</si>
  <si>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</si>
  <si>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</si>
  <si>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</si>
  <si>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</si>
  <si>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</si>
  <si>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</si>
  <si>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</si>
  <si>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</si>
  <si>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</si>
  <si>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</si>
  <si>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</si>
  <si>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</si>
  <si>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</si>
  <si>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</si>
  <si>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</si>
  <si>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</si>
  <si>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</si>
  <si>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</si>
  <si>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</si>
  <si>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</si>
  <si>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</si>
  <si>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</si>
  <si>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</si>
  <si>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</si>
  <si>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</si>
  <si>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</si>
  <si>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</si>
  <si>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</si>
  <si>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</si>
  <si>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</si>
  <si>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</si>
  <si>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</si>
  <si>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</si>
  <si>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</si>
  <si>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</si>
  <si>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</si>
  <si>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</si>
  <si>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</si>
  <si>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</si>
  <si>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</si>
  <si>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</si>
  <si>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</si>
  <si>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</si>
  <si>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</si>
  <si>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</si>
  <si>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</si>
  <si>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</si>
  <si>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</si>
  <si>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</si>
  <si>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</si>
  <si>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</si>
  <si>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</si>
  <si>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</si>
  <si>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</si>
  <si>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</si>
  <si>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</si>
  <si>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</si>
  <si>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</si>
  <si>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</si>
  <si>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</si>
  <si>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</si>
  <si>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</si>
  <si>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</si>
  <si>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</si>
  <si>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</si>
  <si>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</si>
  <si>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</si>
  <si>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</si>
  <si>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</si>
  <si>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</si>
  <si>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</si>
  <si>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</si>
  <si>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</si>
  <si>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</si>
  <si>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</si>
  <si>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</si>
  <si>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</si>
  <si>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</si>
  <si>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</si>
  <si>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</si>
  <si>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</si>
  <si>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</si>
  <si>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</si>
  <si>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</si>
  <si>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</si>
  <si>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</si>
  <si>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</si>
  <si>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</si>
  <si>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</si>
  <si>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</si>
  <si>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</si>
  <si>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</si>
  <si>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</si>
  <si>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</si>
  <si>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</si>
  <si>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</si>
  <si>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</si>
  <si>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</si>
  <si>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</si>
  <si>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</si>
  <si>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</si>
  <si>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</si>
  <si>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</si>
  <si>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</si>
  <si>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</si>
  <si>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</si>
  <si>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</si>
  <si>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</si>
  <si>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</si>
  <si>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</si>
  <si>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</si>
  <si>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</si>
  <si>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</si>
  <si>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</si>
  <si>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</si>
  <si>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</si>
  <si>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</si>
  <si>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</si>
  <si>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</si>
  <si>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</si>
  <si>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</si>
  <si>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</si>
  <si>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</si>
  <si>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</si>
  <si>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</si>
  <si>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</si>
  <si>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</si>
  <si>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</si>
  <si>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</si>
  <si>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</si>
  <si>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</si>
  <si>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</si>
  <si>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</si>
  <si>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</si>
  <si>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</si>
  <si>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</si>
  <si>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</si>
  <si>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</si>
  <si>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</si>
  <si>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</si>
  <si>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</si>
  <si>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</si>
  <si>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</si>
  <si>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</si>
  <si>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</si>
  <si>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</si>
  <si>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</si>
  <si>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</si>
  <si>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</si>
  <si>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</si>
  <si>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</si>
  <si>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</si>
  <si>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</si>
  <si>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</si>
  <si>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</si>
  <si>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</si>
  <si>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</si>
  <si>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</si>
  <si>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</si>
  <si>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</si>
  <si>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</si>
  <si>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</si>
  <si>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</si>
  <si>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</si>
  <si>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</si>
  <si>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</si>
  <si>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</si>
  <si>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</si>
  <si>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</si>
  <si>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</si>
  <si>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</si>
  <si>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</si>
  <si>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</si>
  <si>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</si>
  <si>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</si>
  <si>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</si>
  <si>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</si>
  <si>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</si>
  <si>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</si>
  <si>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</si>
  <si>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</si>
  <si>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</si>
  <si>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</si>
  <si>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</si>
  <si>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</si>
  <si>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</si>
  <si>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</si>
  <si>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</si>
  <si>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</si>
  <si>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</si>
  <si>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</si>
  <si>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</si>
  <si>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</si>
  <si>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</si>
  <si>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</si>
  <si>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</si>
  <si>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</si>
  <si>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</si>
  <si>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</si>
  <si>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</si>
  <si>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</si>
  <si>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</si>
  <si>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</si>
  <si>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</si>
  <si>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</si>
  <si>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</si>
  <si>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</si>
  <si>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</si>
  <si>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</si>
  <si>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</si>
  <si>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</si>
  <si>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</si>
  <si>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</si>
  <si>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</si>
  <si>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</si>
  <si>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</si>
  <si>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</si>
  <si>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</si>
  <si>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</si>
  <si>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</si>
  <si>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</si>
  <si>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</si>
  <si>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</si>
  <si>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</si>
  <si>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</si>
  <si>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</si>
  <si>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</si>
  <si>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</si>
  <si>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</si>
  <si>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</si>
  <si>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</si>
  <si>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</si>
  <si>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</si>
  <si>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</si>
  <si>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</si>
  <si>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</si>
  <si>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</si>
  <si>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</si>
  <si>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</si>
  <si>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</si>
  <si>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</si>
  <si>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</si>
  <si>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</si>
  <si>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</si>
  <si>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</si>
  <si>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</si>
  <si>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</si>
  <si>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</si>
  <si>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</si>
  <si>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</si>
  <si>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</si>
  <si>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</si>
  <si>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</si>
  <si>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</si>
  <si>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</si>
  <si>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</si>
  <si>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</si>
  <si>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</si>
  <si>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</si>
  <si>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</si>
  <si>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</si>
  <si>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</si>
  <si>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</si>
  <si>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</si>
  <si>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</si>
  <si>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</si>
  <si>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</si>
  <si>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</si>
  <si>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</si>
  <si>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</si>
  <si>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</si>
  <si>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</si>
  <si>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</si>
  <si>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</si>
  <si>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</si>
  <si>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</si>
  <si>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</si>
  <si>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</si>
  <si>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</si>
  <si>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</si>
  <si>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</si>
  <si>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</si>
  <si>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</si>
  <si>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</si>
  <si>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</si>
  <si>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</si>
  <si>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</si>
  <si>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</si>
  <si>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</si>
  <si>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</si>
  <si>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</si>
  <si>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</si>
  <si>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</si>
  <si>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</si>
  <si>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</si>
  <si>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</si>
  <si>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</si>
  <si>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</si>
  <si>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</si>
  <si>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</si>
  <si>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</si>
  <si>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</si>
  <si>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</si>
  <si>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</si>
  <si>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</si>
  <si>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</si>
  <si>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</si>
  <si>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</si>
  <si>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</si>
  <si>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</si>
  <si>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</si>
  <si>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</si>
  <si>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</si>
  <si>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</si>
  <si>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</si>
  <si>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</si>
  <si>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</si>
  <si>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</si>
  <si>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</si>
  <si>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</si>
  <si>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</si>
  <si>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</si>
  <si>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</si>
  <si>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</si>
  <si>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</si>
  <si>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</si>
  <si>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</si>
  <si>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</si>
  <si>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</si>
  <si>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</si>
  <si>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</si>
  <si>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</si>
  <si>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</si>
  <si>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</si>
  <si>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</si>
  <si>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</si>
  <si>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</si>
  <si>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</si>
  <si>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</si>
  <si>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</si>
  <si>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</si>
  <si>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</si>
  <si>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</si>
  <si>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</si>
  <si>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</si>
  <si>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</si>
  <si>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</si>
  <si>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</si>
  <si>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</si>
  <si>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</si>
  <si>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</si>
  <si>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</si>
  <si>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</si>
  <si>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</si>
  <si>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</si>
  <si>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</si>
  <si>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</si>
  <si>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</si>
  <si>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</si>
  <si>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</si>
  <si>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</si>
  <si>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</si>
  <si>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</si>
  <si>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</si>
  <si>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</si>
  <si>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</si>
  <si>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</si>
  <si>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</si>
  <si>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</si>
  <si>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</si>
  <si>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</si>
  <si>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</si>
  <si>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</si>
  <si>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</si>
  <si>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</si>
  <si>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</si>
  <si>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</si>
  <si>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</si>
  <si>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</si>
  <si>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</si>
  <si>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</si>
  <si>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</si>
  <si>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</si>
  <si>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</si>
  <si>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</si>
  <si>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</si>
  <si>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</si>
  <si>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</si>
  <si>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</si>
  <si>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</si>
  <si>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</si>
  <si>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</si>
  <si>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</si>
  <si>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</si>
  <si>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</si>
  <si>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</si>
  <si>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</si>
  <si>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</si>
  <si>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</si>
  <si>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</si>
  <si>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</si>
  <si>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</si>
  <si>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</si>
  <si>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</si>
  <si>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</si>
  <si>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</si>
  <si>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</si>
  <si>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</si>
  <si>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</si>
  <si>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</si>
  <si>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</si>
  <si>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</si>
  <si>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</si>
  <si>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</si>
  <si>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</si>
  <si>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</si>
  <si>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</si>
  <si>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</si>
  <si>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</si>
  <si>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</si>
  <si>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</si>
  <si>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</si>
  <si>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</si>
  <si>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</si>
  <si>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</si>
  <si>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</si>
  <si>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</si>
  <si>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</si>
  <si>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</si>
  <si>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</si>
  <si>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</si>
  <si>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</si>
  <si>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</si>
  <si>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</si>
  <si>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</si>
  <si>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</si>
  <si>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</si>
  <si>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</si>
  <si>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</si>
  <si>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</si>
  <si>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</si>
  <si>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</si>
  <si>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</si>
  <si>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</si>
  <si>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</si>
  <si>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</si>
  <si>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</si>
  <si>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</si>
  <si>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</si>
  <si>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</si>
  <si>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</si>
  <si>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</si>
  <si>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</si>
  <si>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</si>
  <si>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</si>
  <si>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</si>
  <si>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</si>
  <si>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</si>
  <si>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</si>
  <si>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</si>
  <si>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</si>
  <si>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</si>
  <si>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</si>
  <si>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</si>
  <si>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</si>
  <si>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</si>
  <si>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</si>
  <si>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</si>
  <si>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</si>
  <si>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</si>
  <si>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</si>
  <si>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</si>
  <si>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</si>
  <si>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</si>
  <si>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</si>
  <si>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</si>
  <si>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</si>
  <si>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</si>
  <si>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</si>
  <si>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</si>
  <si>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</si>
  <si>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</si>
  <si>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</si>
  <si>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</si>
  <si>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</si>
  <si>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</si>
  <si>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</si>
  <si>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</si>
  <si>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</si>
  <si>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</si>
  <si>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</si>
  <si>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</si>
  <si>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</si>
  <si>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</si>
  <si>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</si>
  <si>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</si>
  <si>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</si>
  <si>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</si>
  <si>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</si>
  <si>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</si>
  <si>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</si>
  <si>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</si>
  <si>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</si>
  <si>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</si>
  <si>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</si>
  <si>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</si>
  <si>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</si>
  <si>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</si>
  <si>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</si>
  <si>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</si>
  <si>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</si>
  <si>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</si>
  <si>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</si>
  <si>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</si>
  <si>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</si>
  <si>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</si>
  <si>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</si>
  <si>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</si>
  <si>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</si>
  <si>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</si>
  <si>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</si>
  <si>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</si>
  <si>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</si>
  <si>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</si>
  <si>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</si>
  <si>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</si>
  <si>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</si>
  <si>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</si>
  <si>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</si>
  <si>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</si>
  <si>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</si>
  <si>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</si>
  <si>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</si>
  <si>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</si>
  <si>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</si>
  <si>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</si>
  <si>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</si>
  <si>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</si>
  <si>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</si>
  <si>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</si>
  <si>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</si>
  <si>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</si>
  <si>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</si>
  <si>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</si>
  <si>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</si>
  <si>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</si>
  <si>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</si>
  <si>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</si>
  <si>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</si>
  <si>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</si>
  <si>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</si>
  <si>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</si>
  <si>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</si>
  <si>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</si>
  <si>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</si>
  <si>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</si>
  <si>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</si>
  <si>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</si>
  <si>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</si>
  <si>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</si>
  <si>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</si>
  <si>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</si>
  <si>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</si>
  <si>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</si>
  <si>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</si>
  <si>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</si>
  <si>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</si>
  <si>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</si>
  <si>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</si>
  <si>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</si>
  <si>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</si>
  <si>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</si>
  <si>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</si>
  <si>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</si>
  <si>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</si>
  <si>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</si>
  <si>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</si>
  <si>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</si>
  <si>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</si>
  <si>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</si>
  <si>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</si>
  <si>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</si>
  <si>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</si>
  <si>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</si>
  <si>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</si>
  <si>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</si>
  <si>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</si>
  <si>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</si>
  <si>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</si>
  <si>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</si>
  <si>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</si>
  <si>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</si>
  <si>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</si>
  <si>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</si>
  <si>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</si>
  <si>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</si>
  <si>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</si>
  <si>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</si>
  <si>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</si>
  <si>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</si>
  <si>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</si>
  <si>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</si>
  <si>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</si>
  <si>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</si>
  <si>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</si>
  <si>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</si>
  <si>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</si>
  <si>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</si>
  <si>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</si>
  <si>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</si>
  <si>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</si>
  <si>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</si>
  <si>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</si>
  <si>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</si>
  <si>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</si>
  <si>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</si>
  <si>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</si>
  <si>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</si>
  <si>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</si>
  <si>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</si>
  <si>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</si>
  <si>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</si>
  <si>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</si>
  <si>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</si>
  <si>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</si>
  <si>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</si>
  <si>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</si>
  <si>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</si>
  <si>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</si>
  <si>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</si>
  <si>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</si>
  <si>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</si>
  <si>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</si>
  <si>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</si>
  <si>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</si>
  <si>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</si>
  <si>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</si>
  <si>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</si>
  <si>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</si>
  <si>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</si>
  <si>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</si>
  <si>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</si>
  <si>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</si>
  <si>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</si>
  <si>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</si>
  <si>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</si>
  <si>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</si>
  <si>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</si>
  <si>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</si>
  <si>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</si>
  <si>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</si>
  <si>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</si>
  <si>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</si>
  <si>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</si>
  <si>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</si>
  <si>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</si>
  <si>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</si>
  <si>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</si>
  <si>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</si>
  <si>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</si>
  <si>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</si>
  <si>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</si>
  <si>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</si>
  <si>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</si>
  <si>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</si>
  <si>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</si>
  <si>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</si>
  <si>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</si>
  <si>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</si>
  <si>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</si>
  <si>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</si>
  <si>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</si>
  <si>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</si>
  <si>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</si>
  <si>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</si>
  <si>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</si>
  <si>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</si>
  <si>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</si>
  <si>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</si>
  <si>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</si>
  <si>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</si>
  <si>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</si>
  <si>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</si>
  <si>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</si>
  <si>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</si>
  <si>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</si>
  <si>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</si>
  <si>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</si>
  <si>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</si>
  <si>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</si>
  <si>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</si>
  <si>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</si>
  <si>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</si>
  <si>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</si>
  <si>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</si>
  <si>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</si>
  <si>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</si>
  <si>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</si>
  <si>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</si>
  <si>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</si>
  <si>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</si>
  <si>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</si>
  <si>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</si>
  <si>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</si>
  <si>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</si>
  <si>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</si>
  <si>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</si>
  <si>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</si>
  <si>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</si>
  <si>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</si>
  <si>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</si>
  <si>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</si>
  <si>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</si>
  <si>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</si>
  <si>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</si>
  <si>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</si>
  <si>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</si>
  <si>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</si>
  <si>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</si>
  <si>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</si>
  <si>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</si>
  <si>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</si>
  <si>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</si>
  <si>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</si>
  <si>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</si>
  <si>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</si>
  <si>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</si>
  <si>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</si>
  <si>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</si>
  <si>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</si>
  <si>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</si>
  <si>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</si>
  <si>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</si>
  <si>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</si>
  <si>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</si>
  <si>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</si>
  <si>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</si>
  <si>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</si>
  <si>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</si>
  <si>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</si>
  <si>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</si>
  <si>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</si>
  <si>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</si>
  <si>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</si>
  <si>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</si>
  <si>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</si>
  <si>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</si>
  <si>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</si>
  <si>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</si>
  <si>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</si>
  <si>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</si>
  <si>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</si>
  <si>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</si>
  <si>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</si>
  <si>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</si>
  <si>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</si>
  <si>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</si>
  <si>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</si>
  <si>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</si>
  <si>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</si>
  <si>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</si>
  <si>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</si>
  <si>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</si>
  <si>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</si>
  <si>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</si>
  <si>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</si>
  <si>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</si>
  <si>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</si>
  <si>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</si>
  <si>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</si>
  <si>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</si>
  <si>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</si>
  <si>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</si>
  <si>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</si>
  <si>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</si>
  <si>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</si>
  <si>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</si>
  <si>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</si>
  <si>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</si>
  <si>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</si>
  <si>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</si>
  <si>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</si>
  <si>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</si>
  <si>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</si>
  <si>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</si>
  <si>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</si>
  <si>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</si>
  <si>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</si>
  <si>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</si>
  <si>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</si>
  <si>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</si>
  <si>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</si>
  <si>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</si>
  <si>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</si>
  <si>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</si>
  <si>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</si>
  <si>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</si>
  <si>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</si>
  <si>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</si>
  <si>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</si>
  <si>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</si>
  <si>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</si>
  <si>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</si>
  <si>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</si>
  <si>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</si>
  <si>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</si>
  <si>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</si>
  <si>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</si>
  <si>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</si>
  <si>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</si>
  <si>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</si>
  <si>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</si>
  <si>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</si>
  <si>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</si>
  <si>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</si>
  <si>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</si>
  <si>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</si>
  <si>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</si>
  <si>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</si>
  <si>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</si>
  <si>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</si>
  <si>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</si>
  <si>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</si>
  <si>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</si>
  <si>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</si>
  <si>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</si>
  <si>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</si>
  <si>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</si>
  <si>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</si>
  <si>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</si>
  <si>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</si>
  <si>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</si>
  <si>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</si>
  <si>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</si>
  <si>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</si>
  <si>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</si>
  <si>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</si>
  <si>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</si>
  <si>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</si>
  <si>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</si>
  <si>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</si>
  <si>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</si>
  <si>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</si>
  <si>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</si>
  <si>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</si>
  <si>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</si>
  <si>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</si>
  <si>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</si>
  <si>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</si>
  <si>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</si>
  <si>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</si>
  <si>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</si>
  <si>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</si>
  <si>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</si>
  <si>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</si>
  <si>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</si>
  <si>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</si>
  <si>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</si>
  <si>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</si>
  <si>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</si>
  <si>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</si>
  <si>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</si>
  <si>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</si>
  <si>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</si>
  <si>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</si>
  <si>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</si>
  <si>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</si>
  <si>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</si>
  <si>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</si>
  <si>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</si>
  <si>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</si>
  <si>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</si>
  <si>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</si>
  <si>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</si>
  <si>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</si>
  <si>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</si>
  <si>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</si>
  <si>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</si>
  <si>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</si>
  <si>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</si>
  <si>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</si>
  <si>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</si>
  <si>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</si>
  <si>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</si>
  <si>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</si>
  <si>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</si>
  <si>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</si>
  <si>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</si>
  <si>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</si>
  <si>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</si>
  <si>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</si>
  <si>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</si>
  <si>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</si>
  <si>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</si>
  <si>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</si>
  <si>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</si>
  <si>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</si>
  <si>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</si>
  <si>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</si>
  <si>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</si>
  <si>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</si>
  <si>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</si>
  <si>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</si>
  <si>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</si>
  <si>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</si>
  <si>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</si>
  <si>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</si>
  <si>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</si>
  <si>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</si>
  <si>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</si>
  <si>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</si>
  <si>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</si>
  <si>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</si>
  <si>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</si>
  <si>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</si>
  <si>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</si>
  <si>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</si>
  <si>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</si>
  <si>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</si>
  <si>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</si>
  <si>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</si>
  <si>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</si>
  <si>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</si>
  <si>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</si>
  <si>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</si>
  <si>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</si>
  <si>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</si>
  <si>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</si>
  <si>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</si>
  <si>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</si>
  <si>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</si>
  <si>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</si>
  <si>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</si>
  <si>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</si>
  <si>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</si>
  <si>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</si>
  <si>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</si>
  <si>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</si>
  <si>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</si>
  <si>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</si>
  <si>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</si>
  <si>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</si>
  <si>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</si>
  <si>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</si>
  <si>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</si>
  <si>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</si>
  <si>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</si>
  <si>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</si>
  <si>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</si>
  <si>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</si>
  <si>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</si>
  <si>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</si>
  <si>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</si>
  <si>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</si>
  <si>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</si>
  <si>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</si>
  <si>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</si>
  <si>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</si>
  <si>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</si>
  <si>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</si>
  <si>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</si>
  <si>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</si>
  <si>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</si>
  <si>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</si>
  <si>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</si>
  <si>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</si>
  <si>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</si>
  <si>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</si>
  <si>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</si>
  <si>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</si>
  <si>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</si>
  <si>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</si>
  <si>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</si>
  <si>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</si>
  <si>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</si>
  <si>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</si>
  <si>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</si>
  <si>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</si>
  <si>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</si>
  <si>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</si>
  <si>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</si>
  <si>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</si>
  <si>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</si>
  <si>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</si>
  <si>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</si>
  <si>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</si>
  <si>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</si>
  <si>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</si>
  <si>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</si>
  <si>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</si>
  <si>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</si>
  <si>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</si>
  <si>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</si>
  <si>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</si>
  <si>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</si>
  <si>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</si>
  <si>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</si>
  <si>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</si>
  <si>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</si>
  <si>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</si>
  <si>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</si>
  <si>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</si>
  <si>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</si>
  <si>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</si>
  <si>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</si>
  <si>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</si>
  <si>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</si>
  <si>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</si>
  <si>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</si>
  <si>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</si>
  <si>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</si>
  <si>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</si>
  <si>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</si>
  <si>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</si>
  <si>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</si>
  <si>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</si>
  <si>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</si>
  <si>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</si>
  <si>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</si>
  <si>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</si>
  <si>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</si>
  <si>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</si>
  <si>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</si>
  <si>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</si>
  <si>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</si>
  <si>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</si>
  <si>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</si>
  <si>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</si>
  <si>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</si>
  <si>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</si>
  <si>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</si>
  <si>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</si>
  <si>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</si>
  <si>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</si>
  <si>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</si>
  <si>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</si>
  <si>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</si>
  <si>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</si>
  <si>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</si>
  <si>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</si>
  <si>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</si>
  <si>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</si>
  <si>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</si>
  <si>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</si>
  <si>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</si>
  <si>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</si>
  <si>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</si>
  <si>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</si>
  <si>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</si>
  <si>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</si>
  <si>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</si>
  <si>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</si>
  <si>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</si>
  <si>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</si>
  <si>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</si>
  <si>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</si>
  <si>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</si>
  <si>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</si>
  <si>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</si>
  <si>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</si>
  <si>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</si>
  <si>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</si>
  <si>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</si>
  <si>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</si>
  <si>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</si>
  <si>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</si>
  <si>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</si>
  <si>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</si>
  <si>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</si>
  <si>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</si>
  <si>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</si>
  <si>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</si>
  <si>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</si>
  <si>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</si>
  <si>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</si>
  <si>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</si>
  <si>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</si>
  <si>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</si>
  <si>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</si>
  <si>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</si>
  <si>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</si>
  <si>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</si>
  <si>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</si>
  <si>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</si>
  <si>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</si>
  <si>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</si>
  <si>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</si>
  <si>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</si>
  <si>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</si>
  <si>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</si>
  <si>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</si>
  <si>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</si>
  <si>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</si>
  <si>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</si>
  <si>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</si>
  <si>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</si>
  <si>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</si>
  <si>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</si>
  <si>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</si>
  <si>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</si>
  <si>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</si>
  <si>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</si>
  <si>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</si>
  <si>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</si>
  <si>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</si>
  <si>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</si>
  <si>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</si>
  <si>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</si>
  <si>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</si>
  <si>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</si>
  <si>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</si>
  <si>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</si>
  <si>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</si>
  <si>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</si>
  <si>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</si>
  <si>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</si>
  <si>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</si>
  <si>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</si>
  <si>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</si>
  <si>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</si>
  <si>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</si>
  <si>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</si>
  <si>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</si>
  <si>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</si>
  <si>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</si>
  <si>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</si>
  <si>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</si>
  <si>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</si>
  <si>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</si>
  <si>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</si>
  <si>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</si>
  <si>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</si>
  <si>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</si>
  <si>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</si>
  <si>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</si>
  <si>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</si>
  <si>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</si>
  <si>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</si>
  <si>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</si>
  <si>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</si>
  <si>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</si>
  <si>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</si>
  <si>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</si>
  <si>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</si>
  <si>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</si>
  <si>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</si>
  <si>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</si>
  <si>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</si>
  <si>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</si>
  <si>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</si>
  <si>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</si>
  <si>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</si>
  <si>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</si>
  <si>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</si>
  <si>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</si>
  <si>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</si>
  <si>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</si>
  <si>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</si>
  <si>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</si>
  <si>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</si>
  <si>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</si>
  <si>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</si>
  <si>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</si>
  <si>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</si>
  <si>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</si>
  <si>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</si>
  <si>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</si>
  <si>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</si>
  <si>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</si>
  <si>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</si>
  <si>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</si>
  <si>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</si>
  <si>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</si>
  <si>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</si>
  <si>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</si>
  <si>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</si>
  <si>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</si>
  <si>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</si>
  <si>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</si>
  <si>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</si>
  <si>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</si>
  <si>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</si>
  <si>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</si>
  <si>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</si>
  <si>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</si>
  <si>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</si>
  <si>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</si>
  <si>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</si>
  <si>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</si>
  <si>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</si>
  <si>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</si>
  <si>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</si>
  <si>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</si>
  <si>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</si>
  <si>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</si>
  <si>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</si>
  <si>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</si>
  <si>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</si>
  <si>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</si>
  <si>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</si>
  <si>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</si>
  <si>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</si>
  <si>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</si>
  <si>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</si>
  <si>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</si>
  <si>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</si>
  <si>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</si>
  <si>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</si>
  <si>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</si>
  <si>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</si>
  <si>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</si>
  <si>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</si>
  <si>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</si>
  <si>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</si>
  <si>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</si>
  <si>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</si>
  <si>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</si>
  <si>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</si>
  <si>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</si>
  <si>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</si>
  <si>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</si>
  <si>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</si>
  <si>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</si>
  <si>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</si>
  <si>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</si>
  <si>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</si>
  <si>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</si>
  <si>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</si>
  <si>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</si>
  <si>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</si>
  <si>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</si>
  <si>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</si>
  <si>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</si>
  <si>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</si>
  <si>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</si>
  <si>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</si>
  <si>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</si>
  <si>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</si>
  <si>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</si>
  <si>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</si>
  <si>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</si>
  <si>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</si>
  <si>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</si>
  <si>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</si>
  <si>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</si>
  <si>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</si>
  <si>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</si>
  <si>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</si>
  <si>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</si>
  <si>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</si>
  <si>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</si>
  <si>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</si>
  <si>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</si>
  <si>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</si>
  <si>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</si>
  <si>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</si>
  <si>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</si>
  <si>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</si>
  <si>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</si>
  <si>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</si>
  <si>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</si>
  <si>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</si>
  <si>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</si>
  <si>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</si>
  <si>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</si>
  <si>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</si>
  <si>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</si>
  <si>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</si>
  <si>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</si>
  <si>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</si>
  <si>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</si>
  <si>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</si>
  <si>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</si>
  <si>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</si>
  <si>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</si>
  <si>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</si>
  <si>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</si>
  <si>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</si>
  <si>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</si>
  <si>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</si>
  <si>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</si>
  <si>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</si>
  <si>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</si>
  <si>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</si>
  <si>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</si>
  <si>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</si>
  <si>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</si>
  <si>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</si>
  <si>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</si>
  <si>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</si>
  <si>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</si>
  <si>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</si>
  <si>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</si>
  <si>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</si>
  <si>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</si>
  <si>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</si>
  <si>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</si>
  <si>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</si>
  <si>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</si>
  <si>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</si>
  <si>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</si>
  <si>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</si>
  <si>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</si>
  <si>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</si>
  <si>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</si>
  <si>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</si>
  <si>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</si>
  <si>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</si>
  <si>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</si>
  <si>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</si>
  <si>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</si>
  <si>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</si>
  <si>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</si>
  <si>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</si>
  <si>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</si>
  <si>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</si>
  <si>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</si>
  <si>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</si>
  <si>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</si>
  <si>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</si>
  <si>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</si>
  <si>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</si>
  <si>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</si>
  <si>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</si>
  <si>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</si>
  <si>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</si>
  <si>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</si>
  <si>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</si>
  <si>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</si>
  <si>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</si>
  <si>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</si>
  <si>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</si>
  <si>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</si>
  <si>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</si>
  <si>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</si>
  <si>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</si>
  <si>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</si>
  <si>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</si>
  <si>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</si>
  <si>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</si>
  <si>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</si>
  <si>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</si>
  <si>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</si>
  <si>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</si>
  <si>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</si>
  <si>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</si>
  <si>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</si>
  <si>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</si>
  <si>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</si>
  <si>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</si>
  <si>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</si>
  <si>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</si>
  <si>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</si>
  <si>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</si>
  <si>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</si>
  <si>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</si>
  <si>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</si>
  <si>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</si>
  <si>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</si>
  <si>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</si>
  <si>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</si>
  <si>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</si>
  <si>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</si>
  <si>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</si>
  <si>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</si>
  <si>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</si>
  <si>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</si>
  <si>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</si>
  <si>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</si>
  <si>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</si>
  <si>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</si>
  <si>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</si>
  <si>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</si>
  <si>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</si>
  <si>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</si>
  <si>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</si>
  <si>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</si>
  <si>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</si>
  <si>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</si>
  <si>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</si>
  <si>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</si>
  <si>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</si>
  <si>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</si>
  <si>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</si>
  <si>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</si>
  <si>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</si>
  <si>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</si>
  <si>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</si>
  <si>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</si>
  <si>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</si>
  <si>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</si>
  <si>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</si>
  <si>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</si>
  <si>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</si>
  <si>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</si>
  <si>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</si>
  <si>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</si>
  <si>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</si>
  <si>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</si>
  <si>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</si>
  <si>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</si>
  <si>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</si>
  <si>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</si>
  <si>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</si>
  <si>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</si>
  <si>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</si>
  <si>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</si>
  <si>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</si>
  <si>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</si>
  <si>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</si>
  <si>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</si>
  <si>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</si>
  <si>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</si>
  <si>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</si>
  <si>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</si>
  <si>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</si>
  <si>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</si>
  <si>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</si>
  <si>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</si>
  <si>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</si>
  <si>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</si>
  <si>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</si>
  <si>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</si>
  <si>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</si>
  <si>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</si>
  <si>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</si>
  <si>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</si>
  <si>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</si>
  <si>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</si>
  <si>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</si>
  <si>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</si>
  <si>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</si>
  <si>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</si>
  <si>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</si>
  <si>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</si>
  <si>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</si>
  <si>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</si>
  <si>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</si>
  <si>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</si>
  <si>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</si>
  <si>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</si>
  <si>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</si>
  <si>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</si>
  <si>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</si>
  <si>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</si>
  <si>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</si>
  <si>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</si>
  <si>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</si>
  <si>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</si>
  <si>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</si>
  <si>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</si>
  <si>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</si>
  <si>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</si>
  <si>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</si>
  <si>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</si>
  <si>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</si>
  <si>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</si>
  <si>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</si>
  <si>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</si>
  <si>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</si>
  <si>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</si>
  <si>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</si>
  <si>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</si>
  <si>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</si>
  <si>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</si>
  <si>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</si>
  <si>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</si>
  <si>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</si>
  <si>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</si>
  <si>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</si>
  <si>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</si>
  <si>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</si>
  <si>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</si>
  <si>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</si>
  <si>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</si>
  <si>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</si>
  <si>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</si>
  <si>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</si>
  <si>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</si>
  <si>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</si>
  <si>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</si>
  <si>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</si>
  <si>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</si>
  <si>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</si>
  <si>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</si>
  <si>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</si>
  <si>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</si>
  <si>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</si>
  <si>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</si>
  <si>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</si>
  <si>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</si>
  <si>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</si>
  <si>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</si>
  <si>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</si>
  <si>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</si>
  <si>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</si>
  <si>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</si>
  <si>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</si>
  <si>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</si>
  <si>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</si>
  <si>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</si>
  <si>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</si>
  <si>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</si>
  <si>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</si>
  <si>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</si>
  <si>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</si>
  <si>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</si>
  <si>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</si>
  <si>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</si>
  <si>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</si>
  <si>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</si>
  <si>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</si>
  <si>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</si>
  <si>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</si>
  <si>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</si>
  <si>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</si>
  <si>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</si>
  <si>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</si>
  <si>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</si>
  <si>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</si>
  <si>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</si>
  <si>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</si>
  <si>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</si>
  <si>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</si>
  <si>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</si>
  <si>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</si>
  <si>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</si>
  <si>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</si>
  <si>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</si>
  <si>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</si>
  <si>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</si>
  <si>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</si>
  <si>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</si>
  <si>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</si>
  <si>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</si>
  <si>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</si>
  <si>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</si>
  <si>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</si>
  <si>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</si>
  <si>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</si>
  <si>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</si>
  <si>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</si>
  <si>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</si>
  <si>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</si>
  <si>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</si>
  <si>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</si>
  <si>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</si>
  <si>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</si>
  <si>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</si>
  <si>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</si>
  <si>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</si>
  <si>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</si>
  <si>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</si>
  <si>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</si>
  <si>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</si>
  <si>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</si>
  <si>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</si>
  <si>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</si>
  <si>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</si>
  <si>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</si>
  <si>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</si>
  <si>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</si>
  <si>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</si>
  <si>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</si>
  <si>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</si>
  <si>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</si>
  <si>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</si>
  <si>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</si>
  <si>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</si>
  <si>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</si>
  <si>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</si>
  <si>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</si>
  <si>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</si>
  <si>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</si>
  <si>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</si>
  <si>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</si>
  <si>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</si>
  <si>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</si>
  <si>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</si>
  <si>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</si>
  <si>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</si>
  <si>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</si>
  <si>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</si>
  <si>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</si>
  <si>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</si>
  <si>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</si>
  <si>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</si>
  <si>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</si>
  <si>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</si>
  <si>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</si>
  <si>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</si>
  <si>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</si>
  <si>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</si>
  <si>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</si>
  <si>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</si>
  <si>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</si>
  <si>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</si>
  <si>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</si>
  <si>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</si>
  <si>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</si>
  <si>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</si>
  <si>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</si>
  <si>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</si>
  <si>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</si>
  <si>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</si>
  <si>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</si>
  <si>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</si>
  <si>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</si>
  <si>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</si>
  <si>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</si>
  <si>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</si>
  <si>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</si>
  <si>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</si>
  <si>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</si>
  <si>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</si>
  <si>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</si>
  <si>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</si>
  <si>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</si>
  <si>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</si>
  <si>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</si>
  <si>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</si>
  <si>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</si>
  <si>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</si>
  <si>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</si>
  <si>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</si>
  <si>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</si>
  <si>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</si>
  <si>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</si>
  <si>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</si>
  <si>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</si>
  <si>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</si>
  <si>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</si>
  <si>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</si>
  <si>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</si>
  <si>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</si>
  <si>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</si>
  <si>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</si>
  <si>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</si>
  <si>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</si>
  <si>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</si>
  <si>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</si>
  <si>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</si>
  <si>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</si>
  <si>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</si>
  <si>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</si>
  <si>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</si>
  <si>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</si>
  <si>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</si>
  <si>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</si>
  <si>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</si>
  <si>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</si>
  <si>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</si>
  <si>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</si>
  <si>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</si>
  <si>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</si>
  <si>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</si>
  <si>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</si>
  <si>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</si>
  <si>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</si>
  <si>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</si>
  <si>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</si>
  <si>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</si>
  <si>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</si>
  <si>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</si>
  <si>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</si>
  <si>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</si>
  <si>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</si>
  <si>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</si>
  <si>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</si>
  <si>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</si>
  <si>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</si>
  <si>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</si>
  <si>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</si>
  <si>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</si>
  <si>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</si>
  <si>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</si>
  <si>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</si>
  <si>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</si>
  <si>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</si>
  <si>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</si>
  <si>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</si>
  <si>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</si>
  <si>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</si>
  <si>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</si>
  <si>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</si>
  <si>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</si>
  <si>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</si>
  <si>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</si>
  <si>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</si>
  <si>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</si>
  <si>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</si>
  <si>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</si>
  <si>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</si>
  <si>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</si>
  <si>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</si>
  <si>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</si>
  <si>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</si>
  <si>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</si>
  <si>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</si>
  <si>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</si>
  <si>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</si>
  <si>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</si>
  <si>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</si>
  <si>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</si>
  <si>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</si>
  <si>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</si>
  <si>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</si>
  <si>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</si>
  <si>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</si>
  <si>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</si>
  <si>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</si>
  <si>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</si>
  <si>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</si>
  <si>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</si>
  <si>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</si>
  <si>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</si>
  <si>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</si>
  <si>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</si>
  <si>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</si>
  <si>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</si>
  <si>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</si>
  <si>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</si>
  <si>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</si>
  <si>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</si>
  <si>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</si>
  <si>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</si>
  <si>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</si>
  <si>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</si>
  <si>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</si>
  <si>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</si>
  <si>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</si>
  <si>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</si>
  <si>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</si>
  <si>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</si>
  <si>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</si>
  <si>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</si>
  <si>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</si>
  <si>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</si>
  <si>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</si>
  <si>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</si>
  <si>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</si>
  <si>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</si>
  <si>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</si>
  <si>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</si>
  <si>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</si>
  <si>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</si>
  <si>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</si>
  <si>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</si>
  <si>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</si>
  <si>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</si>
  <si>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</si>
  <si>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</si>
  <si>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</si>
  <si>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</si>
  <si>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</si>
  <si>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</si>
  <si>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</si>
  <si>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</si>
  <si>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</si>
  <si>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</si>
  <si>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</si>
  <si>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</si>
  <si>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</si>
  <si>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</si>
  <si>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</si>
  <si>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</si>
  <si>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</si>
  <si>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</si>
  <si>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</si>
  <si>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</si>
  <si>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</si>
  <si>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</si>
  <si>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</si>
  <si>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</si>
  <si>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</si>
  <si>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</si>
  <si>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</si>
  <si>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</si>
  <si>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</si>
  <si>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</si>
  <si>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</si>
  <si>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</si>
  <si>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</si>
  <si>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</si>
  <si>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</si>
  <si>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</si>
  <si>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</si>
  <si>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</si>
  <si>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</si>
  <si>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</si>
  <si>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</si>
  <si>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</si>
  <si>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</si>
  <si>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</si>
  <si>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</si>
  <si>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</si>
  <si>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</si>
  <si>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</si>
  <si>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</si>
  <si>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</si>
  <si>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</si>
  <si>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</si>
  <si>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</si>
  <si>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</si>
  <si>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</si>
  <si>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</si>
  <si>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</si>
  <si>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</si>
  <si>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</si>
  <si>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</si>
  <si>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</si>
  <si>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</si>
  <si>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</si>
  <si>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</si>
  <si>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</si>
  <si>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</si>
  <si>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</si>
  <si>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</si>
  <si>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</si>
  <si>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</si>
  <si>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</si>
  <si>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</si>
  <si>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</si>
  <si>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</si>
  <si>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</si>
  <si>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</si>
  <si>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</si>
  <si>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</si>
  <si>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</si>
  <si>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</si>
  <si>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</si>
  <si>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</si>
  <si>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</si>
  <si>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</si>
  <si>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</si>
  <si>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</si>
  <si>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</si>
  <si>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</si>
  <si>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</si>
  <si>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</si>
  <si>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</si>
  <si>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</si>
  <si>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</si>
  <si>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</si>
  <si>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</si>
  <si>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</si>
  <si>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</si>
  <si>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</si>
  <si>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</si>
  <si>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</si>
  <si>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</si>
  <si>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</si>
  <si>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</si>
  <si>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</si>
  <si>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</si>
  <si>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</si>
  <si>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</si>
  <si>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</si>
  <si>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</si>
  <si>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</si>
  <si>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</si>
  <si>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</si>
  <si>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</si>
  <si>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</si>
  <si>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</si>
  <si>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</si>
  <si>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</si>
  <si>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</si>
  <si>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</si>
  <si>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</si>
  <si>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</si>
  <si>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</si>
  <si>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</si>
  <si>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</si>
  <si>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</si>
  <si>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</si>
  <si>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</si>
  <si>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</si>
  <si>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</si>
  <si>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</si>
  <si>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</si>
  <si>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</si>
  <si>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</si>
  <si>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</si>
  <si>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</si>
  <si>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</si>
  <si>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</si>
  <si>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</si>
  <si>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</si>
  <si>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</si>
  <si>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</si>
  <si>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</si>
  <si>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</si>
  <si>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</si>
  <si>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</si>
  <si>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</si>
  <si>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</si>
  <si>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</si>
  <si>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</si>
  <si>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</si>
  <si>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</si>
  <si>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</si>
  <si>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</si>
  <si>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</si>
  <si>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</si>
  <si>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</si>
  <si>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</si>
  <si>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</si>
  <si>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</si>
  <si>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</si>
  <si>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</si>
  <si>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</si>
  <si>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</si>
  <si>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</si>
  <si>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</si>
  <si>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</si>
  <si>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</si>
  <si>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</si>
  <si>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</si>
  <si>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</si>
  <si>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</si>
  <si>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</si>
  <si>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</si>
  <si>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</si>
  <si>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</si>
  <si>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</si>
  <si>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</si>
  <si>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</si>
  <si>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</si>
  <si>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</si>
  <si>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</si>
  <si>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</si>
  <si>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</si>
  <si>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</si>
  <si>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</si>
  <si>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</si>
  <si>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</si>
  <si>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</si>
  <si>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</si>
  <si>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</si>
  <si>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</si>
  <si>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</si>
  <si>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</si>
  <si>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</si>
  <si>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</si>
  <si>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</si>
  <si>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</si>
  <si>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</si>
  <si>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</si>
  <si>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</si>
  <si>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</si>
  <si>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</si>
  <si>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</si>
  <si>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</si>
  <si>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</si>
  <si>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</si>
  <si>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</si>
  <si>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</si>
  <si>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</si>
  <si>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</si>
  <si>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</si>
  <si>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</si>
  <si>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</si>
  <si>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</si>
  <si>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</si>
  <si>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</si>
  <si>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</si>
  <si>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</si>
  <si>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</si>
  <si>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</si>
  <si>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</si>
  <si>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</si>
  <si>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</si>
  <si>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</si>
  <si>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</si>
  <si>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</si>
  <si>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</si>
  <si>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</si>
  <si>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</si>
  <si>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</si>
  <si>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</si>
  <si>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</si>
  <si>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</si>
  <si>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</si>
  <si>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</si>
  <si>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</si>
  <si>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</si>
  <si>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</si>
  <si>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</si>
  <si>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</si>
  <si>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</si>
  <si>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</si>
  <si>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</si>
  <si>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</si>
  <si>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</si>
  <si>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</si>
  <si>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</si>
  <si>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</si>
  <si>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</si>
  <si>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</si>
  <si>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</si>
  <si>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</si>
  <si>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</si>
  <si>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</si>
  <si>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</si>
  <si>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</si>
  <si>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</si>
  <si>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</si>
  <si>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</si>
  <si>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</si>
  <si>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</si>
  <si>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</si>
  <si>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</si>
  <si>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</si>
  <si>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</si>
  <si>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</si>
  <si>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</si>
  <si>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</si>
  <si>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</si>
  <si>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</si>
  <si>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</si>
  <si>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</si>
  <si>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</si>
  <si>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</si>
  <si>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</si>
  <si>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</si>
  <si>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</si>
  <si>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</si>
  <si>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</si>
  <si>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</si>
  <si>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</si>
  <si>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</si>
  <si>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</si>
  <si>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</si>
  <si>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</si>
  <si>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</si>
  <si>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</si>
  <si>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</si>
  <si>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</si>
  <si>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</si>
  <si>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</si>
  <si>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</si>
  <si>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</si>
  <si>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</si>
  <si>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</si>
  <si>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</si>
  <si>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</si>
  <si>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</si>
  <si>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</si>
  <si>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</si>
  <si>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</si>
  <si>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</si>
  <si>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</si>
  <si>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</si>
  <si>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</si>
  <si>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</si>
  <si>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</si>
  <si>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</si>
  <si>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</si>
  <si>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</si>
  <si>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</si>
  <si>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</si>
  <si>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</si>
  <si>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</si>
  <si>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</si>
  <si>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</si>
  <si>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</si>
  <si>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</si>
  <si>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</si>
  <si>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</si>
  <si>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</si>
  <si>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</si>
  <si>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</si>
  <si>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</si>
  <si>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</si>
  <si>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</si>
  <si>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</si>
  <si>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</si>
  <si>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</si>
  <si>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</si>
  <si>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</si>
  <si>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</si>
  <si>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</si>
  <si>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</si>
  <si>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</si>
  <si>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</si>
  <si>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</si>
  <si>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</si>
  <si>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</si>
  <si>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</si>
  <si>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</si>
  <si>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</si>
  <si>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</si>
  <si>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</si>
  <si>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</si>
  <si>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</si>
  <si>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</si>
  <si>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</si>
  <si>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</si>
  <si>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</si>
  <si>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</si>
  <si>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</si>
  <si>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</si>
  <si>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</si>
  <si>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</si>
  <si>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</si>
  <si>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</si>
  <si>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</si>
  <si>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</si>
  <si>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</si>
  <si>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</si>
  <si>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</si>
  <si>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</si>
  <si>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</si>
  <si>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</si>
  <si>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</si>
  <si>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</si>
  <si>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</si>
  <si>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</si>
  <si>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</si>
  <si>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</si>
  <si>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</si>
  <si>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</si>
  <si>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</si>
  <si>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</si>
  <si>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</si>
  <si>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</si>
  <si>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</si>
  <si>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</si>
  <si>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</si>
  <si>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</si>
  <si>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</si>
  <si>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</si>
  <si>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</si>
  <si>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</si>
  <si>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</si>
  <si>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</si>
  <si>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</si>
  <si>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</si>
  <si>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</si>
  <si>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</si>
  <si>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</si>
  <si>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</si>
  <si>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</si>
  <si>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</si>
  <si>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</si>
  <si>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</si>
  <si>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</si>
  <si>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</si>
  <si>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</si>
  <si>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</si>
  <si>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</si>
  <si>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</si>
  <si>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</si>
  <si>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</si>
  <si>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</si>
  <si>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</si>
  <si>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</si>
  <si>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</si>
  <si>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</si>
  <si>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</si>
  <si>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</si>
  <si>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</si>
  <si>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</si>
  <si>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</si>
  <si>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</si>
  <si>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</si>
  <si>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</si>
  <si>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</si>
  <si>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</si>
  <si>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</si>
  <si>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</si>
  <si>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</si>
  <si>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</si>
  <si>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</si>
  <si>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</si>
  <si>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</si>
  <si>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</si>
  <si>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</si>
  <si>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</si>
  <si>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</si>
  <si>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</si>
  <si>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</si>
  <si>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</si>
  <si>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</si>
  <si>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</si>
  <si>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</si>
  <si>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</si>
  <si>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</si>
  <si>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</si>
  <si>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</si>
  <si>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</si>
  <si>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</si>
  <si>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</si>
  <si>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</si>
  <si>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</si>
  <si>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</si>
  <si>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</si>
  <si>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</si>
  <si>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</si>
  <si>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</si>
  <si>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</si>
  <si>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</si>
  <si>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</si>
  <si>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</si>
  <si>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</si>
  <si>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</si>
  <si>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</si>
  <si>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</si>
  <si>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</si>
  <si>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</si>
  <si>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</si>
  <si>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</si>
  <si>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</si>
  <si>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</si>
  <si>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</si>
  <si>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</si>
  <si>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</si>
  <si>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</si>
  <si>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</si>
  <si>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</si>
  <si>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</si>
  <si>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</si>
  <si>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</si>
  <si>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</si>
  <si>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</si>
  <si>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</si>
  <si>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</si>
  <si>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</si>
  <si>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</si>
  <si>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</si>
  <si>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</si>
  <si>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</si>
  <si>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</si>
  <si>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</si>
  <si>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</si>
  <si>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</si>
  <si>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</si>
  <si>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</si>
  <si>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</si>
  <si>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</si>
  <si>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</si>
  <si>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</si>
  <si>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</si>
  <si>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</si>
  <si>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</si>
  <si>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</si>
  <si>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</si>
  <si>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</si>
  <si>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</si>
  <si>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</si>
  <si>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</si>
  <si>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</si>
  <si>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</si>
  <si>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</si>
  <si>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</si>
  <si>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</si>
  <si>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</si>
  <si>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</si>
  <si>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</si>
  <si>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</si>
  <si>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</si>
  <si>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</si>
  <si>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</si>
  <si>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</si>
  <si>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</si>
  <si>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</si>
  <si>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</si>
  <si>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</si>
  <si>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</si>
  <si>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</si>
  <si>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</si>
  <si>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</si>
  <si>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</si>
  <si>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</si>
  <si>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</si>
  <si>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</si>
  <si>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</si>
  <si>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</si>
  <si>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</si>
  <si>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</si>
  <si>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</si>
  <si>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</si>
  <si>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</si>
  <si>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</si>
  <si>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</si>
  <si>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</si>
  <si>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</si>
  <si>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</si>
  <si>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</si>
  <si>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</si>
  <si>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</si>
  <si>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</si>
  <si>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</si>
  <si>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</si>
  <si>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</si>
  <si>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</si>
  <si>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</si>
  <si>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</si>
  <si>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</si>
  <si>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</si>
  <si>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</si>
  <si>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</si>
  <si>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</si>
  <si>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</si>
  <si>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</si>
  <si>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</si>
  <si>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</si>
  <si>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</si>
  <si>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</si>
  <si>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</si>
  <si>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</si>
  <si>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</si>
  <si>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</si>
  <si>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</si>
  <si>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</si>
  <si>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</si>
  <si>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</si>
  <si>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</si>
  <si>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</si>
  <si>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</si>
  <si>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</si>
  <si>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</si>
  <si>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</si>
  <si>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</si>
  <si>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</si>
  <si>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</si>
  <si>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</si>
  <si>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</si>
  <si>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</si>
  <si>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</si>
  <si>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</si>
  <si>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</si>
  <si>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</si>
  <si>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</si>
  <si>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</si>
  <si>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</si>
  <si>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</si>
  <si>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</si>
  <si>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</si>
  <si>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</si>
  <si>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</si>
  <si>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</si>
  <si>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</si>
  <si>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</si>
  <si>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</si>
  <si>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</si>
  <si>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</si>
  <si>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</si>
  <si>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</si>
  <si>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</si>
  <si>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</si>
  <si>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</si>
  <si>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</si>
  <si>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</si>
  <si>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</si>
  <si>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</si>
  <si>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</si>
  <si>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</si>
  <si>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</si>
  <si>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</si>
  <si>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</si>
  <si>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</si>
  <si>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</si>
  <si>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</si>
  <si>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</si>
  <si>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</si>
  <si>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</si>
  <si>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</si>
  <si>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</si>
  <si>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</si>
  <si>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</si>
  <si>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</si>
  <si>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</si>
  <si>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</si>
  <si>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</si>
  <si>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</si>
  <si>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</si>
  <si>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</si>
  <si>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</si>
  <si>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</si>
  <si>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</si>
  <si>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</si>
  <si>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</si>
  <si>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</si>
  <si>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</si>
  <si>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</si>
  <si>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</si>
  <si>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</si>
  <si>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</si>
  <si>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</si>
  <si>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</si>
  <si>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</si>
  <si>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</si>
  <si>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</si>
  <si>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</si>
  <si>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</si>
  <si>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</si>
  <si>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</si>
  <si>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</si>
  <si>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</si>
  <si>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</si>
  <si>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</si>
  <si>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</si>
  <si>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</si>
  <si>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</si>
  <si>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</si>
  <si>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</si>
  <si>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</si>
  <si>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</si>
  <si>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</si>
  <si>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</si>
  <si>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</si>
  <si>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</si>
  <si>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</si>
  <si>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</si>
  <si>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</si>
  <si>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</si>
  <si>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</si>
  <si>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</si>
  <si>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</si>
  <si>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</si>
  <si>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</si>
  <si>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</si>
  <si>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</si>
  <si>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</si>
  <si>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</si>
  <si>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</si>
  <si>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</si>
  <si>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</si>
  <si>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</si>
  <si>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</si>
  <si>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</si>
  <si>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</si>
  <si>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</si>
  <si>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</si>
  <si>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</si>
  <si>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</si>
  <si>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</si>
  <si>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</si>
  <si>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</si>
  <si>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</si>
  <si>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</si>
  <si>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</si>
  <si>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</si>
  <si>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</si>
  <si>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</si>
  <si>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</si>
  <si>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</si>
  <si>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</si>
  <si>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</si>
  <si>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</si>
  <si>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</si>
  <si>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</si>
  <si>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</si>
  <si>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</si>
  <si>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</si>
  <si>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</si>
  <si>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</si>
  <si>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</si>
  <si>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</si>
  <si>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</si>
  <si>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</si>
  <si>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</si>
  <si>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</si>
  <si>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</si>
  <si>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</si>
  <si>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</si>
  <si>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</si>
  <si>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</si>
  <si>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</si>
  <si>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</si>
  <si>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</si>
  <si>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</si>
  <si>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</si>
  <si>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</si>
  <si>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</si>
  <si>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</si>
  <si>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</si>
  <si>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</si>
  <si>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</si>
  <si>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</si>
  <si>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</si>
  <si>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</si>
  <si>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</si>
  <si>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</si>
  <si>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</si>
  <si>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</si>
  <si>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</si>
  <si>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</si>
  <si>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</si>
  <si>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</si>
  <si>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</si>
  <si>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</si>
  <si>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</si>
  <si>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</si>
  <si>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</si>
  <si>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</si>
  <si>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</si>
  <si>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</si>
  <si>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</si>
  <si>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</si>
  <si>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</si>
  <si>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</si>
  <si>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</si>
  <si>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</si>
  <si>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</si>
  <si>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</si>
  <si>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</si>
  <si>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</si>
  <si>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</si>
  <si>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</si>
  <si>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</si>
  <si>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</si>
  <si>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</si>
  <si>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</si>
  <si>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</si>
  <si>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</si>
  <si>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</si>
  <si>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</si>
  <si>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</si>
  <si>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</si>
  <si>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</si>
  <si>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</si>
  <si>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</si>
  <si>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</si>
  <si>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</si>
  <si>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</si>
  <si>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</si>
  <si>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</si>
  <si>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</si>
  <si>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</si>
  <si>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</si>
  <si>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</si>
  <si>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</si>
  <si>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</si>
  <si>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</si>
  <si>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</si>
  <si>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</si>
  <si>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</si>
  <si>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</si>
  <si>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</si>
  <si>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</si>
  <si>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</si>
  <si>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</si>
  <si>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</si>
  <si>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</si>
  <si>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</si>
  <si>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</si>
  <si>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</si>
  <si>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</si>
  <si>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</si>
  <si>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</si>
  <si>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</si>
  <si>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</si>
  <si>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</si>
  <si>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</si>
  <si>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</si>
  <si>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</si>
  <si>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</si>
  <si>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</si>
  <si>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</si>
  <si>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</si>
  <si>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</si>
  <si>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</si>
  <si>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</si>
  <si>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</si>
  <si>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</si>
  <si>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</si>
  <si>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</si>
  <si>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</si>
  <si>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</si>
  <si>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</si>
  <si>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</si>
  <si>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</si>
  <si>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</si>
  <si>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</si>
  <si>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</si>
  <si>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</si>
  <si>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</si>
  <si>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</si>
  <si>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</si>
  <si>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</si>
  <si>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</si>
  <si>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</si>
  <si>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</si>
  <si>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</si>
  <si>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</si>
  <si>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</si>
  <si>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</si>
  <si>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</si>
  <si>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</si>
  <si>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</si>
  <si>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</si>
  <si>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</si>
  <si>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</si>
  <si>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</si>
  <si>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</si>
  <si>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</si>
  <si>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</si>
  <si>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</si>
  <si>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</si>
  <si>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</si>
  <si>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</si>
  <si>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</si>
  <si>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</si>
  <si>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</si>
  <si>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</si>
  <si>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</si>
  <si>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</si>
  <si>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</si>
  <si>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</si>
  <si>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</si>
  <si>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</si>
  <si>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</si>
  <si>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</si>
  <si>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</si>
  <si>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</si>
  <si>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</si>
  <si>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</si>
  <si>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</si>
  <si>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</si>
  <si>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</si>
  <si>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</si>
  <si>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</si>
  <si>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</si>
  <si>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</si>
  <si>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</si>
  <si>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</si>
  <si>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</si>
  <si>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</si>
  <si>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</si>
  <si>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</si>
  <si>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</si>
  <si>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</si>
  <si>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</si>
  <si>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</si>
  <si>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</si>
  <si>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</si>
  <si>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</si>
  <si>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</si>
  <si>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</si>
  <si>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</si>
  <si>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</si>
  <si>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</si>
  <si>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</si>
  <si>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</si>
  <si>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</si>
  <si>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</si>
  <si>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</si>
  <si>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</si>
  <si>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</si>
  <si>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</si>
  <si>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</si>
  <si>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</si>
  <si>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</si>
  <si>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</si>
  <si>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</si>
  <si>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</si>
  <si>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</si>
  <si>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</si>
  <si>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</si>
  <si>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</si>
  <si>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</si>
  <si>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</si>
  <si>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</si>
  <si>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</si>
  <si>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</si>
  <si>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</si>
  <si>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</si>
  <si>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</si>
  <si>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</si>
  <si>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</si>
  <si>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</si>
  <si>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</si>
  <si>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</si>
  <si>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</si>
  <si>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</si>
  <si>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</si>
  <si>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</si>
  <si>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</si>
  <si>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</si>
  <si>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</si>
  <si>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</si>
  <si>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</si>
  <si>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</si>
  <si>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</si>
  <si>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</si>
  <si>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</si>
  <si>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</si>
  <si>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</si>
  <si>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</si>
  <si>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</si>
  <si>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</si>
  <si>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</si>
  <si>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</si>
  <si>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</si>
  <si>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</si>
  <si>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</si>
  <si>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</si>
  <si>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</si>
  <si>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</si>
  <si>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</si>
  <si>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</si>
  <si>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</si>
  <si>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</si>
  <si>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</si>
  <si>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</si>
  <si>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</si>
  <si>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</si>
  <si>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</si>
  <si>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</si>
  <si>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</si>
  <si>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</si>
  <si>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</si>
  <si>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</si>
  <si>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</si>
  <si>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</si>
  <si>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</si>
  <si>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</si>
  <si>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</si>
  <si>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</si>
  <si>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</si>
  <si>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</si>
  <si>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</si>
  <si>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</si>
  <si>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</si>
  <si>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</si>
  <si>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</si>
  <si>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</si>
  <si>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</si>
  <si>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</si>
  <si>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</si>
  <si>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</si>
  <si>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</si>
  <si>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</si>
  <si>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</si>
  <si>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</si>
  <si>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</si>
  <si>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</si>
  <si>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</si>
  <si>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</si>
  <si>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</si>
  <si>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</si>
  <si>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</si>
  <si>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</si>
  <si>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</si>
  <si>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</si>
  <si>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</si>
  <si>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</si>
  <si>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</si>
  <si>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</si>
  <si>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</si>
  <si>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</si>
  <si>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</si>
  <si>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</si>
  <si>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</si>
  <si>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</si>
  <si>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</si>
  <si>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</si>
  <si>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</si>
  <si>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</si>
  <si>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</si>
  <si>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</si>
  <si>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</si>
  <si>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</si>
  <si>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</si>
  <si>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</si>
  <si>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</si>
  <si>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</si>
  <si>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</si>
  <si>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</si>
  <si>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</si>
  <si>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</si>
  <si>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</si>
  <si>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</si>
  <si>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</si>
  <si>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</si>
  <si>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</si>
  <si>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</si>
  <si>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</si>
  <si>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</si>
  <si>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</si>
  <si>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</si>
  <si>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</si>
  <si>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</si>
  <si>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</si>
  <si>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</si>
  <si>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</si>
  <si>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</si>
  <si>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</si>
  <si>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</si>
  <si>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</si>
  <si>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</si>
  <si>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</si>
  <si>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</si>
  <si>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</si>
  <si>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</si>
  <si>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</si>
  <si>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</si>
  <si>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</si>
  <si>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</si>
  <si>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</si>
  <si>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</si>
  <si>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</si>
  <si>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</si>
  <si>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</si>
  <si>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</si>
  <si>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</si>
  <si>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</si>
  <si>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</si>
  <si>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</si>
  <si>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</si>
  <si>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</si>
  <si>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</si>
  <si>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</si>
  <si>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</si>
  <si>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</si>
  <si>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</si>
  <si>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</si>
  <si>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</si>
  <si>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</si>
  <si>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</si>
  <si>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</si>
  <si>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</si>
  <si>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</si>
  <si>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</si>
  <si>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</si>
  <si>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</si>
  <si>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</si>
  <si>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</si>
  <si>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</si>
  <si>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</si>
  <si>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</si>
  <si>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</si>
  <si>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</si>
  <si>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</si>
  <si>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</si>
  <si>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</si>
  <si>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</si>
  <si>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</si>
  <si>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</si>
  <si>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</si>
  <si>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</si>
  <si>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</si>
  <si>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</si>
  <si>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</si>
  <si>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</si>
  <si>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</si>
  <si>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</si>
  <si>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</si>
  <si>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</si>
  <si>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</si>
  <si>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</si>
  <si>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</si>
  <si>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</si>
  <si>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</si>
  <si>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</si>
  <si>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</si>
  <si>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</si>
  <si>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</si>
  <si>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</si>
  <si>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</si>
  <si>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</si>
  <si>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</si>
  <si>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</si>
  <si>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</si>
  <si>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</si>
  <si>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</si>
  <si>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</si>
  <si>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</si>
  <si>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</si>
  <si>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</si>
  <si>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</si>
  <si>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</si>
  <si>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</si>
  <si>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</si>
  <si>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</si>
  <si>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</si>
  <si>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</si>
  <si>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</si>
  <si>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</si>
  <si>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</si>
  <si>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</si>
  <si>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</si>
  <si>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</si>
  <si>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</si>
  <si>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</si>
  <si>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</si>
  <si>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</si>
  <si>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</si>
  <si>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</si>
  <si>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</si>
  <si>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</si>
  <si>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</si>
  <si>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</si>
  <si>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</si>
  <si>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</si>
  <si>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</si>
  <si>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</si>
  <si>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</si>
  <si>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</si>
  <si>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</si>
  <si>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</si>
  <si>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</si>
  <si>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</si>
  <si>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</si>
  <si>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</si>
  <si>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</si>
  <si>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</si>
  <si>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</si>
  <si>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</si>
  <si>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</si>
  <si>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</si>
  <si>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</si>
  <si>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</si>
  <si>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</si>
  <si>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</si>
  <si>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</si>
  <si>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</si>
  <si>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</si>
  <si>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</si>
  <si>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</si>
  <si>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</si>
  <si>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</si>
  <si>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</si>
  <si>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</si>
  <si>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</si>
  <si>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</si>
  <si>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</si>
  <si>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</si>
  <si>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</si>
  <si>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</si>
  <si>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</si>
  <si>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</si>
  <si>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</si>
  <si>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</si>
  <si>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</si>
  <si>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</si>
  <si>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</si>
  <si>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</si>
  <si>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</si>
  <si>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</si>
  <si>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</si>
  <si>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</si>
  <si>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</si>
  <si>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</si>
  <si>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</si>
  <si>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</si>
  <si>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</si>
  <si>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</si>
  <si>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</si>
  <si>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</si>
  <si>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</si>
  <si>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</si>
  <si>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</si>
  <si>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</si>
  <si>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</si>
  <si>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</si>
  <si>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</si>
  <si>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</si>
  <si>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</si>
  <si>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</si>
  <si>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</si>
  <si>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</si>
  <si>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</si>
  <si>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</si>
  <si>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</si>
  <si>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</si>
  <si>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</si>
  <si>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</si>
  <si>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</si>
  <si>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</si>
  <si>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</si>
  <si>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</si>
  <si>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</si>
  <si>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</si>
  <si>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</si>
  <si>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</si>
  <si>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</si>
  <si>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</si>
  <si>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</si>
  <si>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</si>
  <si>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</si>
  <si>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</si>
  <si>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</si>
  <si>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</si>
  <si>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</si>
  <si>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</si>
  <si>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</si>
  <si>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</si>
  <si>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</si>
  <si>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</si>
  <si>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</si>
  <si>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</si>
  <si>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</si>
  <si>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</si>
  <si>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</si>
  <si>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</si>
  <si>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</si>
  <si>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</si>
  <si>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</si>
  <si>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</si>
  <si>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</si>
  <si>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</si>
  <si>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</si>
  <si>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</si>
  <si>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</si>
  <si>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</si>
  <si>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</si>
  <si>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</si>
  <si>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</si>
  <si>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</si>
  <si>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</si>
  <si>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</si>
  <si>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</si>
  <si>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</si>
  <si>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</si>
  <si>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</si>
  <si>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</si>
  <si>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</si>
  <si>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</si>
  <si>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</si>
  <si>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</si>
  <si>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</si>
  <si>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</si>
  <si>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</si>
  <si>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</si>
  <si>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</si>
  <si>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</si>
  <si>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</si>
  <si>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</si>
  <si>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</si>
  <si>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</si>
  <si>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</si>
  <si>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</si>
  <si>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</si>
  <si>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</si>
  <si>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</si>
  <si>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</si>
  <si>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</si>
  <si>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</si>
  <si>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</si>
  <si>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</si>
  <si>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</si>
  <si>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</si>
  <si>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</si>
  <si>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</si>
  <si>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</si>
  <si>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</si>
  <si>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</si>
  <si>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</si>
  <si>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</si>
  <si>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</si>
  <si>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</si>
  <si>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</si>
  <si>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</si>
  <si>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</si>
  <si>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</si>
  <si>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</si>
  <si>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</si>
  <si>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</si>
  <si>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</si>
  <si>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</si>
  <si>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</si>
  <si>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</si>
  <si>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</si>
  <si>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</si>
  <si>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</si>
  <si>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</si>
  <si>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</si>
  <si>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</si>
  <si>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</si>
  <si>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</si>
  <si>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</si>
  <si>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</si>
  <si>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</si>
  <si>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</si>
  <si>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</si>
  <si>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</si>
  <si>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</si>
  <si>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</si>
  <si>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</si>
  <si>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</si>
  <si>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</si>
  <si>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</si>
  <si>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</si>
  <si>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</si>
  <si>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</si>
  <si>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</si>
  <si>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</si>
  <si>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</si>
  <si>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</si>
  <si>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</si>
  <si>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</si>
  <si>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</si>
  <si>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</si>
  <si>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</si>
  <si>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</si>
  <si>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</si>
  <si>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</si>
  <si>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</si>
  <si>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</si>
  <si>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</si>
  <si>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</si>
  <si>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</si>
  <si>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</si>
  <si>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</si>
  <si>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</si>
  <si>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</si>
  <si>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</si>
  <si>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</si>
  <si>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</si>
  <si>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</si>
  <si>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</si>
  <si>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</si>
  <si>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</si>
  <si>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</si>
  <si>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</si>
  <si>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</si>
  <si>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</si>
  <si>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</si>
  <si>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</si>
  <si>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</si>
  <si>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</si>
  <si>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</si>
  <si>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</si>
  <si>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</si>
  <si>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</si>
  <si>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</si>
  <si>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</si>
  <si>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</si>
  <si>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</si>
  <si>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</si>
  <si>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</si>
  <si>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</si>
  <si>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</si>
  <si>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</si>
  <si>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</si>
  <si>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</si>
  <si>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</si>
  <si>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</si>
  <si>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</si>
  <si>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</si>
  <si>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</si>
  <si>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</si>
  <si>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</si>
  <si>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</si>
  <si>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</si>
  <si>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</si>
  <si>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</si>
  <si>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</si>
  <si>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</si>
  <si>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</si>
  <si>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</si>
  <si>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</si>
  <si>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</si>
  <si>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</si>
  <si>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</si>
  <si>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</si>
  <si>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</si>
  <si>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</si>
  <si>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</si>
  <si>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</si>
  <si>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</si>
  <si>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</si>
  <si>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</si>
  <si>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</si>
  <si>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</si>
  <si>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</si>
  <si>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</si>
  <si>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</si>
  <si>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</si>
  <si>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</si>
  <si>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</si>
  <si>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</si>
  <si>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</si>
  <si>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</si>
  <si>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</si>
  <si>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</si>
  <si>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</si>
  <si>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</si>
  <si>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</si>
  <si>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</si>
  <si>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</si>
  <si>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</si>
  <si>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</si>
  <si>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</si>
  <si>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</si>
  <si>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</si>
  <si>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</si>
  <si>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</si>
  <si>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</si>
  <si>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</si>
  <si>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</si>
  <si>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</si>
  <si>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</si>
  <si>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</si>
  <si>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</si>
  <si>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</si>
  <si>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</si>
  <si>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</si>
  <si>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</si>
  <si>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</si>
  <si>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</si>
  <si>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</si>
  <si>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</si>
  <si>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</si>
  <si>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</si>
  <si>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</si>
  <si>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</si>
  <si>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</si>
  <si>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</si>
  <si>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</si>
  <si>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</si>
  <si>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</si>
  <si>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</si>
  <si>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</si>
  <si>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</si>
  <si>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</si>
  <si>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</si>
  <si>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</si>
  <si>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</si>
  <si>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</si>
  <si>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</si>
  <si>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</si>
  <si>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</si>
  <si>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</si>
  <si>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</si>
  <si>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</si>
  <si>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</si>
  <si>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</si>
  <si>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</si>
  <si>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</si>
  <si>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</si>
  <si>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</si>
  <si>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</si>
  <si>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</si>
  <si>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</si>
  <si>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</si>
  <si>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</si>
  <si>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</si>
  <si>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</si>
  <si>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</si>
  <si>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</si>
  <si>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</si>
  <si>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</si>
  <si>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</si>
  <si>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</si>
  <si>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</si>
  <si>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</si>
  <si>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</si>
  <si>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</si>
  <si>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</si>
  <si>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</si>
  <si>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</si>
  <si>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</si>
  <si>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</si>
  <si>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</si>
  <si>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</si>
  <si>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</si>
  <si>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</si>
  <si>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</si>
  <si>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</si>
  <si>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</si>
  <si>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</si>
  <si>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</si>
  <si>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</si>
  <si>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</si>
  <si>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</si>
  <si>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</si>
  <si>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</si>
  <si>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</si>
  <si>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</si>
  <si>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</si>
  <si>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</si>
  <si>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</si>
  <si>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</si>
  <si>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</si>
  <si>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</si>
  <si>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</si>
  <si>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</si>
  <si>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</si>
  <si>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</si>
  <si>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</si>
  <si>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</si>
  <si>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</si>
  <si>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</si>
  <si>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</si>
  <si>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</si>
  <si>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</si>
  <si>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</si>
  <si>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</si>
  <si>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</si>
  <si>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</si>
  <si>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</si>
  <si>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</si>
  <si>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</si>
  <si>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</si>
  <si>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</si>
  <si>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</si>
  <si>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</si>
  <si>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</si>
  <si>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</si>
  <si>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</si>
  <si>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</si>
  <si>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</si>
  <si>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</si>
  <si>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</si>
  <si>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</si>
  <si>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</si>
  <si>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</si>
  <si>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</si>
  <si>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</si>
  <si>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</si>
  <si>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</si>
  <si>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</si>
  <si>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</si>
  <si>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</si>
  <si>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</si>
  <si>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</si>
  <si>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</si>
  <si>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</si>
  <si>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</si>
  <si>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</si>
  <si>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</si>
  <si>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</si>
  <si>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</si>
  <si>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</si>
  <si>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</si>
  <si>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</si>
  <si>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</si>
  <si>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</si>
  <si>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</si>
  <si>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</si>
  <si>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</si>
  <si>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</si>
  <si>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</si>
  <si>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</si>
  <si>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</si>
  <si>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</si>
  <si>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</si>
  <si>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</si>
  <si>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</si>
  <si>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</si>
  <si>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</si>
  <si>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</si>
  <si>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</si>
  <si>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</si>
  <si>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</si>
  <si>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</si>
  <si>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</si>
  <si>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</si>
  <si>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</si>
  <si>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</si>
  <si>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</si>
  <si>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</si>
  <si>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</si>
  <si>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</si>
  <si>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</si>
  <si>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</si>
  <si>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</si>
  <si>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</si>
  <si>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</si>
  <si>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</si>
  <si>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</si>
  <si>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</si>
  <si>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</si>
  <si>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</si>
  <si>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</si>
  <si>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</si>
  <si>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</si>
  <si>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</si>
  <si>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</si>
  <si>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</si>
  <si>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</si>
  <si>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</si>
  <si>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</si>
  <si>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</si>
  <si>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</si>
  <si>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</si>
  <si>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</si>
  <si>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</si>
  <si>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</si>
  <si>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</si>
  <si>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</si>
  <si>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</si>
  <si>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</si>
  <si>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</si>
  <si>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</si>
  <si>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</si>
  <si>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</si>
  <si>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</si>
  <si>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</si>
  <si>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</si>
  <si>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</si>
  <si>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</si>
  <si>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</si>
  <si>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</si>
  <si>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</si>
  <si>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</si>
  <si>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</si>
  <si>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</si>
  <si>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</si>
  <si>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</si>
  <si>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</si>
  <si>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</si>
  <si>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</si>
  <si>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</si>
  <si>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</si>
  <si>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</si>
  <si>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</si>
  <si>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</si>
  <si>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</si>
  <si>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</si>
  <si>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</si>
  <si>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</si>
  <si>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</si>
  <si>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</si>
  <si>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</si>
  <si>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</si>
  <si>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</si>
  <si>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</si>
  <si>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</si>
  <si>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</si>
  <si>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</si>
  <si>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</si>
  <si>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</si>
  <si>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</si>
  <si>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</si>
  <si>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</si>
  <si>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</si>
  <si>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</si>
  <si>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</si>
  <si>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</si>
  <si>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</si>
  <si>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</si>
  <si>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</si>
  <si>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</si>
  <si>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</si>
  <si>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</si>
  <si>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</si>
  <si>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</si>
  <si>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</si>
  <si>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</si>
  <si>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</si>
  <si>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</si>
  <si>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</si>
  <si>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</si>
  <si>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</si>
  <si>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</si>
  <si>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</si>
  <si>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</si>
  <si>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</si>
  <si>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</si>
  <si>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</si>
  <si>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</si>
  <si>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</si>
  <si>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</si>
  <si>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</si>
  <si>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</si>
  <si>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</si>
  <si>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</si>
  <si>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</si>
  <si>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</si>
  <si>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</si>
  <si>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</si>
  <si>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</si>
  <si>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</si>
  <si>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</si>
  <si>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</si>
  <si>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</si>
  <si>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</si>
  <si>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</si>
  <si>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</si>
  <si>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</si>
  <si>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</si>
  <si>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</si>
  <si>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</si>
  <si>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</si>
  <si>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</si>
  <si>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</si>
  <si>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</si>
  <si>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</si>
  <si>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</si>
  <si>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</si>
  <si>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</si>
  <si>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</si>
  <si>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</si>
  <si>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</si>
  <si>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</si>
  <si>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</si>
  <si>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</si>
  <si>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</si>
  <si>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</si>
  <si>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</si>
  <si>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</si>
  <si>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</si>
  <si>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</si>
  <si>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</si>
  <si>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</si>
  <si>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</si>
  <si>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</si>
  <si>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</si>
  <si>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</si>
  <si>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</si>
  <si>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</si>
  <si>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</si>
  <si>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</si>
  <si>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</si>
  <si>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</si>
  <si>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</si>
  <si>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</si>
  <si>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</si>
  <si>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</si>
  <si>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</si>
  <si>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</si>
  <si>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</si>
  <si>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</si>
  <si>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</si>
  <si>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</si>
  <si>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</si>
  <si>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</si>
  <si>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</si>
  <si>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</si>
  <si>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</si>
  <si>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</si>
  <si>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</si>
  <si>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</si>
  <si>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</si>
  <si>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</si>
  <si>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</si>
  <si>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</si>
  <si>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</si>
  <si>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</si>
  <si>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</si>
  <si>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</si>
  <si>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</si>
  <si>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</si>
  <si>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</si>
  <si>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</si>
  <si>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</si>
  <si>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</si>
  <si>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</si>
  <si>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</si>
  <si>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</si>
  <si>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</si>
  <si>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</si>
  <si>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</si>
  <si>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</si>
  <si>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</si>
  <si>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</si>
  <si>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</si>
  <si>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</si>
  <si>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</si>
  <si>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</si>
  <si>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</si>
  <si>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</si>
  <si>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</si>
  <si>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</si>
  <si>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</si>
  <si>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</si>
  <si>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</si>
  <si>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</si>
  <si>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</si>
  <si>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</si>
  <si>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</si>
  <si>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</si>
  <si>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</si>
  <si>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</si>
  <si>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</si>
  <si>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</si>
  <si>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</si>
  <si>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</si>
  <si>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</si>
  <si>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</si>
  <si>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</si>
  <si>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</si>
  <si>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</si>
  <si>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</si>
  <si>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</si>
  <si>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</si>
  <si>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</si>
  <si>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</si>
  <si>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</si>
  <si>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</si>
  <si>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</si>
  <si>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</si>
  <si>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</si>
  <si>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</si>
  <si>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</si>
  <si>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</si>
  <si>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</si>
  <si>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</si>
  <si>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</si>
  <si>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</si>
  <si>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</si>
  <si>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</si>
  <si>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</si>
  <si>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</si>
  <si>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</si>
  <si>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</si>
  <si>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</si>
  <si>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</si>
  <si>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</si>
  <si>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</si>
  <si>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</si>
  <si>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</si>
  <si>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</si>
  <si>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</si>
  <si>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</si>
  <si>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</si>
  <si>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</si>
  <si>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</si>
  <si>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</si>
  <si>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</si>
  <si>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</si>
  <si>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</si>
  <si>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</si>
  <si>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</si>
  <si>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</si>
  <si>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</si>
  <si>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</si>
  <si>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</si>
  <si>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</si>
  <si>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</si>
  <si>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</si>
  <si>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</si>
  <si>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</si>
  <si>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</si>
  <si>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</si>
  <si>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</si>
  <si>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</si>
  <si>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</si>
  <si>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</si>
  <si>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</si>
  <si>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</si>
  <si>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</si>
  <si>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</si>
  <si>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</si>
  <si>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</si>
  <si>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</si>
  <si>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</si>
  <si>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</si>
  <si>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</si>
  <si>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</si>
  <si>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</si>
  <si>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</si>
  <si>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</si>
  <si>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</si>
  <si>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</si>
  <si>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</si>
  <si>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</si>
  <si>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</si>
  <si>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</si>
  <si>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</si>
  <si>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</si>
  <si>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</si>
  <si>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</si>
  <si>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</si>
  <si>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</si>
  <si>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</si>
  <si>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</si>
  <si>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</si>
  <si>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</si>
  <si>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</si>
  <si>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</si>
  <si>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</si>
  <si>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</si>
  <si>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</si>
  <si>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</si>
  <si>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</si>
  <si>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</si>
  <si>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</si>
  <si>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</si>
  <si>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</si>
  <si>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</si>
  <si>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</si>
  <si>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</si>
  <si>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</si>
  <si>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</si>
  <si>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</si>
  <si>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</si>
  <si>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</si>
  <si>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</si>
  <si>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</si>
  <si>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</si>
  <si>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</si>
  <si>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</si>
  <si>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</si>
  <si>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</si>
  <si>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</si>
  <si>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</si>
  <si>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</si>
  <si>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</si>
  <si>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</si>
  <si>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</si>
  <si>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</si>
  <si>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</si>
  <si>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</si>
  <si>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</si>
  <si>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</si>
  <si>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</si>
  <si>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</si>
  <si>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</si>
  <si>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</si>
  <si>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</si>
  <si>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</si>
  <si>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</si>
  <si>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</si>
  <si>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</si>
  <si>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</si>
  <si>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</si>
  <si>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</si>
  <si>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</si>
  <si>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</si>
  <si>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</si>
  <si>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</si>
  <si>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</si>
  <si>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</si>
  <si>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</si>
  <si>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</si>
  <si>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</si>
  <si>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</si>
  <si>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</si>
  <si>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</si>
  <si>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</si>
  <si>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</si>
  <si>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</si>
  <si>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</si>
  <si>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</si>
  <si>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</si>
  <si>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</si>
  <si>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</si>
  <si>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</si>
  <si>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</si>
  <si>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</si>
  <si>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</si>
  <si>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</si>
  <si>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</si>
  <si>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</si>
  <si>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</si>
  <si>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</si>
  <si>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</si>
  <si>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</si>
  <si>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</si>
  <si>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</si>
  <si>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</si>
  <si>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</si>
  <si>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</si>
  <si>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</si>
  <si>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</si>
  <si>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</si>
  <si>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</si>
  <si>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</si>
  <si>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</si>
  <si>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</si>
  <si>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</si>
  <si>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</si>
  <si>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</si>
  <si>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</si>
  <si>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</si>
  <si>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</si>
  <si>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</si>
  <si>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</si>
  <si>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</si>
  <si>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</si>
  <si>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</si>
  <si>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</si>
  <si>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</si>
  <si>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</si>
  <si>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</si>
  <si>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</si>
  <si>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</si>
  <si>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</si>
  <si>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</si>
  <si>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</si>
  <si>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</si>
  <si>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</si>
  <si>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</si>
  <si>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</si>
  <si>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</si>
  <si>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</si>
  <si>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</si>
  <si>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</si>
  <si>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</si>
  <si>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</si>
  <si>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</si>
  <si>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</si>
  <si>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</si>
  <si>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</si>
  <si>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</si>
  <si>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</si>
  <si>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</si>
  <si>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</si>
  <si>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</si>
  <si>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</si>
  <si>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</si>
  <si>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</si>
  <si>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</si>
  <si>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</si>
  <si>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</si>
  <si>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</si>
  <si>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</si>
  <si>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</si>
  <si>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</si>
  <si>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</si>
  <si>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</si>
  <si>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</si>
  <si>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</si>
  <si>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</si>
  <si>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</si>
  <si>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</si>
  <si>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</si>
  <si>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</si>
  <si>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</si>
  <si>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</si>
  <si>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</si>
  <si>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</si>
  <si>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</si>
  <si>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</si>
  <si>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</si>
  <si>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</si>
  <si>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</si>
  <si>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</si>
  <si>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</si>
  <si>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</si>
  <si>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</si>
  <si>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</si>
  <si>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</si>
  <si>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</si>
  <si>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</si>
  <si>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</si>
  <si>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</si>
  <si>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</si>
  <si>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</si>
  <si>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</si>
  <si>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</si>
  <si>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</si>
  <si>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</si>
  <si>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</si>
  <si>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</si>
  <si>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</si>
  <si>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</si>
  <si>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</si>
  <si>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</si>
  <si>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</si>
  <si>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</si>
  <si>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</si>
  <si>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</si>
  <si>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</si>
  <si>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</si>
  <si>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</si>
  <si>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</si>
  <si>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</si>
  <si>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</si>
  <si>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</si>
  <si>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</si>
  <si>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</si>
  <si>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</si>
  <si>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</si>
  <si>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</si>
  <si>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</si>
  <si>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</si>
  <si>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</si>
  <si>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</si>
  <si>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</si>
  <si>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</si>
  <si>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</si>
  <si>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</si>
  <si>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</si>
  <si>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</si>
  <si>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</si>
  <si>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</si>
  <si>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</si>
  <si>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</si>
  <si>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</si>
  <si>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</si>
  <si>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</si>
  <si>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</si>
  <si>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</si>
  <si>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</si>
  <si>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</si>
  <si>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</si>
  <si>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</si>
  <si>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</si>
  <si>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</si>
  <si>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</si>
  <si>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</si>
  <si>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</si>
  <si>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</si>
  <si>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</si>
  <si>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</si>
  <si>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</si>
  <si>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</si>
  <si>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</si>
  <si>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</si>
  <si>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</si>
  <si>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</si>
  <si>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</si>
  <si>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</si>
  <si>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</si>
  <si>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</si>
  <si>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</si>
  <si>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</si>
  <si>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</si>
  <si>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</si>
  <si>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</si>
  <si>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</si>
  <si>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</si>
  <si>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</si>
  <si>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</si>
  <si>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</si>
  <si>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</si>
  <si>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</si>
  <si>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</si>
  <si>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</si>
  <si>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</si>
  <si>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</si>
  <si>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</si>
  <si>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</si>
  <si>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</si>
  <si>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</si>
  <si>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</si>
  <si>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</si>
  <si>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</si>
  <si>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</si>
  <si>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</si>
  <si>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</si>
  <si>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</si>
  <si>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</si>
  <si>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</si>
  <si>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</si>
  <si>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</si>
  <si>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</si>
  <si>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</si>
  <si>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</si>
  <si>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</si>
  <si>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</si>
  <si>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</si>
  <si>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</si>
  <si>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</si>
  <si>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</si>
  <si>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</si>
  <si>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</si>
  <si>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</si>
  <si>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</si>
  <si>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</si>
  <si>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</si>
  <si>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</si>
  <si>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</si>
  <si>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</si>
  <si>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</si>
  <si>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</si>
  <si>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</si>
  <si>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</si>
  <si>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</si>
  <si>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</si>
  <si>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</si>
  <si>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</si>
  <si>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</si>
  <si>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</si>
  <si>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</si>
  <si>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</si>
  <si>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</si>
  <si>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</si>
  <si>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</si>
  <si>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</si>
  <si>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</si>
  <si>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</si>
  <si>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</si>
  <si>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</si>
  <si>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</si>
  <si>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</si>
  <si>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</si>
  <si>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</si>
  <si>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</si>
  <si>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</si>
  <si>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</si>
  <si>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</si>
  <si>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</si>
  <si>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</si>
  <si>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</si>
  <si>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</si>
  <si>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</si>
  <si>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</si>
  <si>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</si>
  <si>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</si>
  <si>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</si>
  <si>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</si>
  <si>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</si>
  <si>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</si>
  <si>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</si>
  <si>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</si>
  <si>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</si>
  <si>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</si>
  <si>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</si>
  <si>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</si>
  <si>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</si>
  <si>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</si>
  <si>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</si>
  <si>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</si>
  <si>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</si>
  <si>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</si>
  <si>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</si>
  <si>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</si>
  <si>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</si>
  <si>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</si>
  <si>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</si>
  <si>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</si>
  <si>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</si>
  <si>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</si>
  <si>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</si>
  <si>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</si>
  <si>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</si>
  <si>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</si>
  <si>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</si>
  <si>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</si>
  <si>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</si>
  <si>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</si>
  <si>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</si>
  <si>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</si>
  <si>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</si>
  <si>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</si>
  <si>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</si>
  <si>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</si>
  <si>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</si>
  <si>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</si>
  <si>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</si>
  <si>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</si>
  <si>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</si>
  <si>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</si>
  <si>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</si>
  <si>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</si>
  <si>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</si>
  <si>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</si>
  <si>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</si>
  <si>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</si>
  <si>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</si>
  <si>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</si>
  <si>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</si>
  <si>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</si>
  <si>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</si>
  <si>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</si>
  <si>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</si>
  <si>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</si>
  <si>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</si>
  <si>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</si>
  <si>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</si>
  <si>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</si>
  <si>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</si>
  <si>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</si>
  <si>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</si>
  <si>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</si>
  <si>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</si>
  <si>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</si>
  <si>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</si>
  <si>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</si>
  <si>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</si>
  <si>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</si>
  <si>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</si>
  <si>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</si>
  <si>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</si>
  <si>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</si>
  <si>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</si>
  <si>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</si>
  <si>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</si>
  <si>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</si>
  <si>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</si>
  <si>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</si>
  <si>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</si>
  <si>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</si>
  <si>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</si>
  <si>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</si>
  <si>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</si>
  <si>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</si>
  <si>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</si>
  <si>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</si>
  <si>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</si>
  <si>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</si>
  <si>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</si>
  <si>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</si>
  <si>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</si>
  <si>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</si>
  <si>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</si>
  <si>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</si>
  <si>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</si>
  <si>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</si>
  <si>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</si>
  <si>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</si>
  <si>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</si>
  <si>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</si>
  <si>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</si>
  <si>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</si>
  <si>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</si>
  <si>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</si>
  <si>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</si>
  <si>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</si>
  <si>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</si>
  <si>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</si>
  <si>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</si>
  <si>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</si>
  <si>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</si>
  <si>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</si>
  <si>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</si>
  <si>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</si>
  <si>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</si>
  <si>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</si>
  <si>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</si>
  <si>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</si>
  <si>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</si>
  <si>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</si>
  <si>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</si>
  <si>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</si>
  <si>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</si>
  <si>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</si>
  <si>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</si>
  <si>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</si>
  <si>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</si>
  <si>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</si>
  <si>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</si>
  <si>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</si>
  <si>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</si>
  <si>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</si>
  <si>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</si>
  <si>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</si>
  <si>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</si>
  <si>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</si>
  <si>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</si>
  <si>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</si>
  <si>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</si>
  <si>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</si>
  <si>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</si>
  <si>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</si>
  <si>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</si>
  <si>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</si>
  <si>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</si>
  <si>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</si>
  <si>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</si>
  <si>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</si>
  <si>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</si>
  <si>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</si>
  <si>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</si>
  <si>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</si>
  <si>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</si>
  <si>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</si>
  <si>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</si>
  <si>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</si>
  <si>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</si>
  <si>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</si>
  <si>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</si>
  <si>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</si>
  <si>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</si>
  <si>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</si>
  <si>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</si>
  <si>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</si>
  <si>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</si>
  <si>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</si>
  <si>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</si>
  <si>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</si>
  <si>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</si>
  <si>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</si>
  <si>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</si>
  <si>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</si>
  <si>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</si>
  <si>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</si>
  <si>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</si>
  <si>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</si>
  <si>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</si>
  <si>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</si>
  <si>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</si>
  <si>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</si>
  <si>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</si>
  <si>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</si>
  <si>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</si>
  <si>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</si>
  <si>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</si>
  <si>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</si>
  <si>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</si>
  <si>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</si>
  <si>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</si>
  <si>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</si>
  <si>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</si>
  <si>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</si>
  <si>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</si>
  <si>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</si>
  <si>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</si>
  <si>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</si>
  <si>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</si>
  <si>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</si>
  <si>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</si>
  <si>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</si>
  <si>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</si>
  <si>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</si>
  <si>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</si>
  <si>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</si>
  <si>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</si>
  <si>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</si>
  <si>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</si>
  <si>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</si>
  <si>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</si>
  <si>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</si>
  <si>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</si>
  <si>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</si>
  <si>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</si>
  <si>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</si>
  <si>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</si>
  <si>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</si>
  <si>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</si>
  <si>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</si>
  <si>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</si>
  <si>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</si>
  <si>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</si>
  <si>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</si>
  <si>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</si>
  <si>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</si>
  <si>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</si>
  <si>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</si>
  <si>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</si>
  <si>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</si>
  <si>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</si>
  <si>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</si>
  <si>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</si>
  <si>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</si>
  <si>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</si>
  <si>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</si>
  <si>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</si>
  <si>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</si>
  <si>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</si>
  <si>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</si>
  <si>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</si>
  <si>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</si>
  <si>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</si>
  <si>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</si>
  <si>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</si>
  <si>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</si>
  <si>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</si>
  <si>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</si>
  <si>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</si>
  <si>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</si>
  <si>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</si>
  <si>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</si>
  <si>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</si>
  <si>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</si>
  <si>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</si>
  <si>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</si>
  <si>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</si>
  <si>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</si>
  <si>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</si>
  <si>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</si>
  <si>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</si>
  <si>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</si>
  <si>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</si>
  <si>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</si>
  <si>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</si>
  <si>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</si>
  <si>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</si>
  <si>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</si>
  <si>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</si>
  <si>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</si>
  <si>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</si>
  <si>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</si>
  <si>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</si>
  <si>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</si>
  <si>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</si>
  <si>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</si>
  <si>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</si>
  <si>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</si>
  <si>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</si>
  <si>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</si>
  <si>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</si>
  <si>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</si>
  <si>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</si>
  <si>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</si>
  <si>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</si>
  <si>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</si>
  <si>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</si>
  <si>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</si>
  <si>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</si>
  <si>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</si>
  <si>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</si>
  <si>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</si>
  <si>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</si>
  <si>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</si>
  <si>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</si>
  <si>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</si>
  <si>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</si>
  <si>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</si>
  <si>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</si>
  <si>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</si>
  <si>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</si>
  <si>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</si>
  <si>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</si>
  <si>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</si>
  <si>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</si>
  <si>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</si>
  <si>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</si>
  <si>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</si>
  <si>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</si>
  <si>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</si>
  <si>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</si>
  <si>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</si>
  <si>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</si>
  <si>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</si>
  <si>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</si>
  <si>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</si>
  <si>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</si>
  <si>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</si>
  <si>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</si>
  <si>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</si>
  <si>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</si>
  <si>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</si>
  <si>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</si>
  <si>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</si>
  <si>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</si>
  <si>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</si>
  <si>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</si>
  <si>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</si>
  <si>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</si>
  <si>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</si>
  <si>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</si>
  <si>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</si>
  <si>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</si>
  <si>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</si>
  <si>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</si>
  <si>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</si>
  <si>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</si>
  <si>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</si>
  <si>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</si>
  <si>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</si>
  <si>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</si>
  <si>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</si>
  <si>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</si>
  <si>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</si>
  <si>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</si>
  <si>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</si>
  <si>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</si>
  <si>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</si>
  <si>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</si>
  <si>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</si>
  <si>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</si>
  <si>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</si>
  <si>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</si>
  <si>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</si>
  <si>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</si>
  <si>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</si>
  <si>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</si>
  <si>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</si>
  <si>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</si>
  <si>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</si>
  <si>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</si>
  <si>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</si>
  <si>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</si>
  <si>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</si>
  <si>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</si>
  <si>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</si>
  <si>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</si>
  <si>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</si>
  <si>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</si>
  <si>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</si>
  <si>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</si>
  <si>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</si>
  <si>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</si>
  <si>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</si>
  <si>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</si>
  <si>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</si>
  <si>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</si>
  <si>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</si>
  <si>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</si>
  <si>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</si>
  <si>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</si>
  <si>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</si>
  <si>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</si>
  <si>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</si>
  <si>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</si>
  <si>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</si>
  <si>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</si>
  <si>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</si>
  <si>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</si>
  <si>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</si>
  <si>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</si>
  <si>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</si>
  <si>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</si>
  <si>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</si>
  <si>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</si>
  <si>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</si>
  <si>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</si>
  <si>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</si>
  <si>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</si>
  <si>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</si>
  <si>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</si>
  <si>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</si>
  <si>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</si>
  <si>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</si>
  <si>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</si>
  <si>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</si>
  <si>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</si>
  <si>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</si>
  <si>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</si>
  <si>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</si>
  <si>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</si>
  <si>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</si>
  <si>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</si>
  <si>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</si>
  <si>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</si>
  <si>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</si>
  <si>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</si>
  <si>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</si>
  <si>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</si>
  <si>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</si>
  <si>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</si>
  <si>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</si>
  <si>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</si>
  <si>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</si>
  <si>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</si>
  <si>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</si>
  <si>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</si>
  <si>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</si>
  <si>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</si>
  <si>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</si>
  <si>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</si>
  <si>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</si>
  <si>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</si>
  <si>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</si>
  <si>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</si>
  <si>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</si>
  <si>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</si>
  <si>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</si>
  <si>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</si>
  <si>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</si>
  <si>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</si>
  <si>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</si>
  <si>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</si>
  <si>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</si>
  <si>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</si>
  <si>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</si>
  <si>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</si>
  <si>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</si>
  <si>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</si>
  <si>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</si>
  <si>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</si>
  <si>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</si>
  <si>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</si>
  <si>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</si>
  <si>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</si>
  <si>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</si>
  <si>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</si>
  <si>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</si>
  <si>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</si>
  <si>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</si>
  <si>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</si>
  <si>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</si>
  <si>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</si>
  <si>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</si>
  <si>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</si>
  <si>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</si>
  <si>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</si>
  <si>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</si>
  <si>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</si>
  <si>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</si>
  <si>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</si>
  <si>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</si>
  <si>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</si>
  <si>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</si>
  <si>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</si>
  <si>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</si>
  <si>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</si>
  <si>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</si>
  <si>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</si>
  <si>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</si>
  <si>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</si>
  <si>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</si>
  <si>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</si>
  <si>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</si>
  <si>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</si>
  <si>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</si>
  <si>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</si>
  <si>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</si>
  <si>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</si>
  <si>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</si>
  <si>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</si>
  <si>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</si>
  <si>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</si>
  <si>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</si>
  <si>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</si>
  <si>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</si>
  <si>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</si>
  <si>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</si>
  <si>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</si>
  <si>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</si>
  <si>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</si>
  <si>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</si>
  <si>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</si>
  <si>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</si>
  <si>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</si>
  <si>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</si>
  <si>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</si>
  <si>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</si>
  <si>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</si>
  <si>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</si>
  <si>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</si>
  <si>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</si>
  <si>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</si>
  <si>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</si>
  <si>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</si>
  <si>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</si>
  <si>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</si>
  <si>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</si>
  <si>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</si>
  <si>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</si>
  <si>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</si>
  <si>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</si>
  <si>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</si>
  <si>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</si>
  <si>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</si>
  <si>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</si>
  <si>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</si>
  <si>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</si>
  <si>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</si>
  <si>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</si>
  <si>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</si>
  <si>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</si>
  <si>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</si>
  <si>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</si>
  <si>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</si>
  <si>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</si>
  <si>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</si>
  <si>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</si>
  <si>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</si>
  <si>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</si>
  <si>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</si>
  <si>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</si>
  <si>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</si>
  <si>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</si>
  <si>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</si>
  <si>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</si>
  <si>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</si>
  <si>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</si>
  <si>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</si>
  <si>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</si>
  <si>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</si>
  <si>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</si>
  <si>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</si>
  <si>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</si>
  <si>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</si>
  <si>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</si>
  <si>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</si>
  <si>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</si>
  <si>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</si>
  <si>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</si>
  <si>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</si>
  <si>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</si>
  <si>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</si>
  <si>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</si>
  <si>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</si>
  <si>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</si>
  <si>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</si>
  <si>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</si>
  <si>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</si>
  <si>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</si>
  <si>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</si>
  <si>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</si>
  <si>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</si>
  <si>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</si>
  <si>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</si>
  <si>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</si>
  <si>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</si>
  <si>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</si>
  <si>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</si>
  <si>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</si>
  <si>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</si>
  <si>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</si>
  <si>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</si>
  <si>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</si>
  <si>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</si>
  <si>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</si>
  <si>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</si>
  <si>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</si>
  <si>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</si>
  <si>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</si>
  <si>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</si>
  <si>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</si>
  <si>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</si>
  <si>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</si>
  <si>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</si>
  <si>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</si>
  <si>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</si>
  <si>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</si>
  <si>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</si>
  <si>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</si>
  <si>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</si>
  <si>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</si>
  <si>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</si>
  <si>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</si>
  <si>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</si>
  <si>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</si>
  <si>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</si>
  <si>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</si>
  <si>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</si>
  <si>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</si>
  <si>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</si>
  <si>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</si>
  <si>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</si>
  <si>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</si>
  <si>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</si>
  <si>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</si>
  <si>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</si>
  <si>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</si>
  <si>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</si>
  <si>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</si>
  <si>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</si>
  <si>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</si>
  <si>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</si>
  <si>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</si>
  <si>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</si>
  <si>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</si>
  <si>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</si>
  <si>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</si>
  <si>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</si>
  <si>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</si>
  <si>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</si>
  <si>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</si>
  <si>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</si>
  <si>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</si>
  <si>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</si>
  <si>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</si>
  <si>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</si>
  <si>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</si>
  <si>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</si>
  <si>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</si>
  <si>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</si>
  <si>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</si>
  <si>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</si>
  <si>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</si>
  <si>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</si>
  <si>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</si>
  <si>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</si>
  <si>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</si>
  <si>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</si>
  <si>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</si>
  <si>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</si>
  <si>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</si>
  <si>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</si>
  <si>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</si>
  <si>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</si>
  <si>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</si>
  <si>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</si>
  <si>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</si>
  <si>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</si>
  <si>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</si>
  <si>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</si>
  <si>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</si>
  <si>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</si>
  <si>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</si>
  <si>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</si>
  <si>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</si>
  <si>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</si>
  <si>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</si>
  <si>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</si>
  <si>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</si>
  <si>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</si>
  <si>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</si>
  <si>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</si>
  <si>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</si>
  <si>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</si>
  <si>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</si>
  <si>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</si>
  <si>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</si>
  <si>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</si>
  <si>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</si>
  <si>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</si>
  <si>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</si>
  <si>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</si>
  <si>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</si>
  <si>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</si>
  <si>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</si>
  <si>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</si>
  <si>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</si>
  <si>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</si>
  <si>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</si>
  <si>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</si>
  <si>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</si>
  <si>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</si>
  <si>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</si>
  <si>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</si>
  <si>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</si>
  <si>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</si>
  <si>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</si>
  <si>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</si>
  <si>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</si>
  <si>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</si>
  <si>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</si>
  <si>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</si>
  <si>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</si>
  <si>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</si>
  <si>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</si>
  <si>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</si>
  <si>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</si>
  <si>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</si>
  <si>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</si>
  <si>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</si>
  <si>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</si>
  <si>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</si>
  <si>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</si>
  <si>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</si>
  <si>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</si>
  <si>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</si>
  <si>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</si>
  <si>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</si>
  <si>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</si>
  <si>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</si>
  <si>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</si>
  <si>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</si>
  <si>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</si>
  <si>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</si>
  <si>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</si>
  <si>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</si>
  <si>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</si>
  <si>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</si>
  <si>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</si>
  <si>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</si>
  <si>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</si>
  <si>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</si>
  <si>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</si>
  <si>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</si>
  <si>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</si>
  <si>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</si>
  <si>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</si>
  <si>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</si>
  <si>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</si>
  <si>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</si>
  <si>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</si>
  <si>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</si>
  <si>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</si>
  <si>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</si>
  <si>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</si>
  <si>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</si>
  <si>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</si>
  <si>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</si>
  <si>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</si>
  <si>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</si>
  <si>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</si>
  <si>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</si>
  <si>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</si>
  <si>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</si>
  <si>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</si>
  <si>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</si>
  <si>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</si>
  <si>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</si>
  <si>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</si>
  <si>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</si>
  <si>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</si>
  <si>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</si>
  <si>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</si>
  <si>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</si>
  <si>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</si>
  <si>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</si>
  <si>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</si>
  <si>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</si>
  <si>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</si>
  <si>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</si>
  <si>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</si>
  <si>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</si>
  <si>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</si>
  <si>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</si>
  <si>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</si>
  <si>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</si>
  <si>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</si>
  <si>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</si>
  <si>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</si>
  <si>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</si>
  <si>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</si>
  <si>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</si>
  <si>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</si>
  <si>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</si>
  <si>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</si>
  <si>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</si>
  <si>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</si>
  <si>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</si>
  <si>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</si>
  <si>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</si>
  <si>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</si>
  <si>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</si>
  <si>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</si>
  <si>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</si>
  <si>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</si>
  <si>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</si>
  <si>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</si>
  <si>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</si>
  <si>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</si>
  <si>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</si>
  <si>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</si>
  <si>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</si>
  <si>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</si>
  <si>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</si>
  <si>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</si>
  <si>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</si>
  <si>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</si>
  <si>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</si>
  <si>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</si>
  <si>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</si>
  <si>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</si>
  <si>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</si>
  <si>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</si>
  <si>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</si>
  <si>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</si>
  <si>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</si>
  <si>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</si>
  <si>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</si>
  <si>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</si>
  <si>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</si>
  <si>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</si>
  <si>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</si>
  <si>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</si>
  <si>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</si>
  <si>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</si>
  <si>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</si>
  <si>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</si>
  <si>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</si>
  <si>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</si>
  <si>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</si>
  <si>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</si>
  <si>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</si>
  <si>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</si>
  <si>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</si>
  <si>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</si>
  <si>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</si>
  <si>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</si>
  <si>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</si>
  <si>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</si>
  <si>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</si>
  <si>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</si>
  <si>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</si>
  <si>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</si>
  <si>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</si>
  <si>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</si>
  <si>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</si>
  <si>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</si>
  <si>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</si>
  <si>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</si>
  <si>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</si>
  <si>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</si>
  <si>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</si>
  <si>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</si>
  <si>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</si>
  <si>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</si>
  <si>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</si>
  <si>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</si>
  <si>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</si>
  <si>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</si>
  <si>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</si>
  <si>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</si>
  <si>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</si>
  <si>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</si>
  <si>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</si>
  <si>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</si>
  <si>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</si>
  <si>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</si>
  <si>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</si>
  <si>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</si>
  <si>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</si>
  <si>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</si>
  <si>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</si>
  <si>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</si>
  <si>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</si>
  <si>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</si>
  <si>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</si>
  <si>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</si>
  <si>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</si>
  <si>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</si>
  <si>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</si>
  <si>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</si>
  <si>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</si>
  <si>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</si>
  <si>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</si>
  <si>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</si>
  <si>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</si>
  <si>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</si>
  <si>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</si>
  <si>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</si>
  <si>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</si>
  <si>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</si>
  <si>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</si>
  <si>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</si>
  <si>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</si>
  <si>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</si>
  <si>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</si>
  <si>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</si>
  <si>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</si>
  <si>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</si>
  <si>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</si>
  <si>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</si>
  <si>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</si>
  <si>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</si>
  <si>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</si>
  <si>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</si>
  <si>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</si>
  <si>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</si>
  <si>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</si>
  <si>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</si>
  <si>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</si>
  <si>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</si>
  <si>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</si>
  <si>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</si>
  <si>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</si>
  <si>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</si>
  <si>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</si>
  <si>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</si>
  <si>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</si>
  <si>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</si>
  <si>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</si>
  <si>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</si>
  <si>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</si>
  <si>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</si>
  <si>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</si>
  <si>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</si>
  <si>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</si>
  <si>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</si>
  <si>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</si>
  <si>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</si>
  <si>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</si>
  <si>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</si>
  <si>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</si>
  <si>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</si>
  <si>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</si>
  <si>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</si>
  <si>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</si>
  <si>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</si>
  <si>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</si>
  <si>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</si>
  <si>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</si>
  <si>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</si>
  <si>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</si>
  <si>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</si>
  <si>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</si>
  <si>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</si>
  <si>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</si>
  <si>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</si>
  <si>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</si>
  <si>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</si>
  <si>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</si>
  <si>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</si>
  <si>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</si>
  <si>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</si>
  <si>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</si>
  <si>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</si>
  <si>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</si>
  <si>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</si>
  <si>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</si>
  <si>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</si>
  <si>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</si>
  <si>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</si>
  <si>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</si>
  <si>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</si>
  <si>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</si>
  <si>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</si>
  <si>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</si>
  <si>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</si>
  <si>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</si>
  <si>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</si>
  <si>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</si>
  <si>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</si>
  <si>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</si>
  <si>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</si>
  <si>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</si>
  <si>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</si>
  <si>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</si>
  <si>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</si>
  <si>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</si>
  <si>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</si>
  <si>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</si>
  <si>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</si>
  <si>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</si>
  <si>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</si>
  <si>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</si>
  <si>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</si>
  <si>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</si>
  <si>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</si>
  <si>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</si>
  <si>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</si>
  <si>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</si>
  <si>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</si>
  <si>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</si>
  <si>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</si>
  <si>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</si>
  <si>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</si>
  <si>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</si>
  <si>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</si>
  <si>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</si>
  <si>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</si>
  <si>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</si>
  <si>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</si>
  <si>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</si>
  <si>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</si>
  <si>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</si>
  <si>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</si>
  <si>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</si>
  <si>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</si>
  <si>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</si>
  <si>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</si>
  <si>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</si>
  <si>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</si>
  <si>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</si>
  <si>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</si>
  <si>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</si>
  <si>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</si>
  <si>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</si>
  <si>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</si>
  <si>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</si>
  <si>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</si>
  <si>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</si>
  <si>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</si>
  <si>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</si>
  <si>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</si>
  <si>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</si>
  <si>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</si>
  <si>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</si>
  <si>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</si>
  <si>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</si>
  <si>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</si>
  <si>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</si>
  <si>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</si>
  <si>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</si>
  <si>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</si>
  <si>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</si>
  <si>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</si>
  <si>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</si>
  <si>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</si>
  <si>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</si>
  <si>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</si>
  <si>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</si>
  <si>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</si>
  <si>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</si>
  <si>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</si>
  <si>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</si>
  <si>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</si>
  <si>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</si>
  <si>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</si>
  <si>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</si>
  <si>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</si>
  <si>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</si>
  <si>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</si>
  <si>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</si>
  <si>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</si>
  <si>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</si>
  <si>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</si>
  <si>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</si>
  <si>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</si>
  <si>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</si>
  <si>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</si>
  <si>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</si>
  <si>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</si>
  <si>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</si>
  <si>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</si>
  <si>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</si>
  <si>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</si>
  <si>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</si>
  <si>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</si>
  <si>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</si>
  <si>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</si>
  <si>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</si>
  <si>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</si>
  <si>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</si>
  <si>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</si>
  <si>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</si>
  <si>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</si>
  <si>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</si>
  <si>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</si>
  <si>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</si>
  <si>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</si>
  <si>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</si>
  <si>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</si>
  <si>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</si>
  <si>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</si>
  <si>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</si>
  <si>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</si>
  <si>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</si>
  <si>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</si>
  <si>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</si>
  <si>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</si>
  <si>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</si>
  <si>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</si>
  <si>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</si>
  <si>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</si>
  <si>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</si>
  <si>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</si>
  <si>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</si>
  <si>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</si>
  <si>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</si>
  <si>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</si>
  <si>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</si>
  <si>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</si>
  <si>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</si>
  <si>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</si>
  <si>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</si>
  <si>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</si>
  <si>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</si>
  <si>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</si>
  <si>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</si>
  <si>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</si>
  <si>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</si>
  <si>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</si>
  <si>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</si>
  <si>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</si>
  <si>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</si>
  <si>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</si>
  <si>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</si>
  <si>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</si>
  <si>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</si>
  <si>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</si>
  <si>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</si>
  <si>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</si>
  <si>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</si>
  <si>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</si>
  <si>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</si>
  <si>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</si>
  <si>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</si>
  <si>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</si>
  <si>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</si>
  <si>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</si>
  <si>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</si>
  <si>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</si>
  <si>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</si>
  <si>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</si>
  <si>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</si>
  <si>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</si>
  <si>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</si>
  <si>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</si>
  <si>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</si>
  <si>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</si>
  <si>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</si>
  <si>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</si>
  <si>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</si>
  <si>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</si>
  <si>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</si>
  <si>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</si>
  <si>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</si>
  <si>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</si>
  <si>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</si>
  <si>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</si>
  <si>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</si>
  <si>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</si>
  <si>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</si>
  <si>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</si>
  <si>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</si>
  <si>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</si>
  <si>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</si>
  <si>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</si>
  <si>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</si>
  <si>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</si>
  <si>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</si>
  <si>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</si>
  <si>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</si>
  <si>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</si>
  <si>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</si>
  <si>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</si>
  <si>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</si>
  <si>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</si>
  <si>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</si>
  <si>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</si>
  <si>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</si>
  <si>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</si>
  <si>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</si>
  <si>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</si>
  <si>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</si>
  <si>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</si>
  <si>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</si>
  <si>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</si>
  <si>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</si>
  <si>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</si>
  <si>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</si>
  <si>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</si>
  <si>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</si>
  <si>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</si>
  <si>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</si>
  <si>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</si>
  <si>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</si>
  <si>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</si>
  <si>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</si>
  <si>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</si>
  <si>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</si>
  <si>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</si>
  <si>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</si>
  <si>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</si>
  <si>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</si>
  <si>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</si>
  <si>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</si>
  <si>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</si>
  <si>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</si>
  <si>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</si>
  <si>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</si>
  <si>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</si>
  <si>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</si>
  <si>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</si>
  <si>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</si>
  <si>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</si>
  <si>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</si>
  <si>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</si>
  <si>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</si>
  <si>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</si>
  <si>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</si>
  <si>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</si>
  <si>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</si>
  <si>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</si>
  <si>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</si>
  <si>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</si>
  <si>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</si>
  <si>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</si>
  <si>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</si>
  <si>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</si>
  <si>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</si>
  <si>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</si>
  <si>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</si>
  <si>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</si>
  <si>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</si>
  <si>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</si>
  <si>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</si>
  <si>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</si>
  <si>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</si>
  <si>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</si>
  <si>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</si>
  <si>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</si>
  <si>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</si>
  <si>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</si>
  <si>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</si>
  <si>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</si>
  <si>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</si>
  <si>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</si>
  <si>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</si>
  <si>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</si>
  <si>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</si>
  <si>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</si>
  <si>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</si>
  <si>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</si>
  <si>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</si>
  <si>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</si>
  <si>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</si>
  <si>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</si>
  <si>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</si>
  <si>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</si>
  <si>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</si>
  <si>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</si>
  <si>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</si>
  <si>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</si>
  <si>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</si>
  <si>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</si>
  <si>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</si>
  <si>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</si>
  <si>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</si>
  <si>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</si>
  <si>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</si>
  <si>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</si>
  <si>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</si>
  <si>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</si>
  <si>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</si>
  <si>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</si>
  <si>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</si>
  <si>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</si>
  <si>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</si>
  <si>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</si>
  <si>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</si>
  <si>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</si>
  <si>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</si>
  <si>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</si>
  <si>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</si>
  <si>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</si>
  <si>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</si>
  <si>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</si>
  <si>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</si>
  <si>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</si>
  <si>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</si>
  <si>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</si>
  <si>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</si>
  <si>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</si>
  <si>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</si>
  <si>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</si>
  <si>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</si>
  <si>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</si>
  <si>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</si>
  <si>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</si>
  <si>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</si>
  <si>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</si>
  <si>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</si>
  <si>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</si>
  <si>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</si>
  <si>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</si>
  <si>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</si>
  <si>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</si>
  <si>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</si>
  <si>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</si>
  <si>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</si>
  <si>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</si>
  <si>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</si>
  <si>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</si>
  <si>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</si>
  <si>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</si>
  <si>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</si>
  <si>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</si>
  <si>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</si>
  <si>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</si>
  <si>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</si>
  <si>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</si>
  <si>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</si>
  <si>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</si>
  <si>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</si>
  <si>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</si>
  <si>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</si>
  <si>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</si>
  <si>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</si>
  <si>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</si>
  <si>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</si>
  <si>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</si>
  <si>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</si>
  <si>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</si>
  <si>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</si>
  <si>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</si>
  <si>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</si>
  <si>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</si>
  <si>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</si>
  <si>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</si>
  <si>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</si>
  <si>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</si>
  <si>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</si>
  <si>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</si>
  <si>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</si>
  <si>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</si>
  <si>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</si>
  <si>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</si>
  <si>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</si>
  <si>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</si>
  <si>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</si>
  <si>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</si>
  <si>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</si>
  <si>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</si>
  <si>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</si>
  <si>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</si>
  <si>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</si>
  <si>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</si>
  <si>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</si>
  <si>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</si>
  <si>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</si>
  <si>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</si>
  <si>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</si>
  <si>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</si>
  <si>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</si>
  <si>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</si>
  <si>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</si>
  <si>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</si>
  <si>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</si>
  <si>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</si>
  <si>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</si>
  <si>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</si>
  <si>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</si>
  <si>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</si>
  <si>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</si>
  <si>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</si>
  <si>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</si>
  <si>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</si>
  <si>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</si>
  <si>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</si>
  <si>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</si>
  <si>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</si>
  <si>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</si>
  <si>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</si>
  <si>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</si>
  <si>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</si>
  <si>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</si>
  <si>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</si>
  <si>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</si>
  <si>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</si>
  <si>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</si>
  <si>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</si>
  <si>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</si>
  <si>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</si>
  <si>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</si>
  <si>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</si>
  <si>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</si>
  <si>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</si>
  <si>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</si>
  <si>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</si>
  <si>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</si>
  <si>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</si>
  <si>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</si>
  <si>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</si>
  <si>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</si>
  <si>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</si>
  <si>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</si>
  <si>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</si>
  <si>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</si>
  <si>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</si>
  <si>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</si>
  <si>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</si>
  <si>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</si>
  <si>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</si>
  <si>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</si>
  <si>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</si>
  <si>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</si>
  <si>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</si>
  <si>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</si>
  <si>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</si>
  <si>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</si>
  <si>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</si>
  <si>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</si>
  <si>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</si>
  <si>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</si>
  <si>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</si>
  <si>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</si>
  <si>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</si>
  <si>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</si>
  <si>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</si>
  <si>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</si>
  <si>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</si>
  <si>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</si>
  <si>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</si>
  <si>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</si>
  <si>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</si>
  <si>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</si>
  <si>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</si>
  <si>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</si>
  <si>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</si>
  <si>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</si>
  <si>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</si>
  <si>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</si>
  <si>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</si>
  <si>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</si>
  <si>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</si>
  <si>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</si>
  <si>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</si>
  <si>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</si>
  <si>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</si>
  <si>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</si>
  <si>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</si>
  <si>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</si>
  <si>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</si>
  <si>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</si>
  <si>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</si>
  <si>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</si>
  <si>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</si>
  <si>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</si>
  <si>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</si>
  <si>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</si>
  <si>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</si>
  <si>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</si>
  <si>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</si>
  <si>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</si>
  <si>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</si>
  <si>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</si>
  <si>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</si>
  <si>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</si>
  <si>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</si>
  <si>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</si>
  <si>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</si>
  <si>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</si>
  <si>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</si>
  <si>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</si>
  <si>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</si>
  <si>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</si>
  <si>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</si>
  <si>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</si>
  <si>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</si>
  <si>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</si>
  <si>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</si>
  <si>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</si>
  <si>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</si>
  <si>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</si>
  <si>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</si>
  <si>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</si>
  <si>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</si>
  <si>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</si>
  <si>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</si>
  <si>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</si>
  <si>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</si>
  <si>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</si>
  <si>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</si>
  <si>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</si>
  <si>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</si>
  <si>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</si>
  <si>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</si>
  <si>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</si>
  <si>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</si>
  <si>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</si>
  <si>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</si>
  <si>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</si>
  <si>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</si>
  <si>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</si>
  <si>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</si>
  <si>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</si>
  <si>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</si>
  <si>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</si>
  <si>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</si>
  <si>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</si>
  <si>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</si>
  <si>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</si>
  <si>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</si>
  <si>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</si>
  <si>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</si>
  <si>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</si>
  <si>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</si>
  <si>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</si>
  <si>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</si>
  <si>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</si>
  <si>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</si>
  <si>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</si>
  <si>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</si>
  <si>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</si>
  <si>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</si>
  <si>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</si>
  <si>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</si>
  <si>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</si>
  <si>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</si>
  <si>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</si>
  <si>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</si>
  <si>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</si>
  <si>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</si>
  <si>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</si>
  <si>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</si>
  <si>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</si>
  <si>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</si>
  <si>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</si>
  <si>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</si>
  <si>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</si>
  <si>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</si>
  <si>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</si>
  <si>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</si>
  <si>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</si>
  <si>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</si>
  <si>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</si>
  <si>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</si>
  <si>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</si>
  <si>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</si>
  <si>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</si>
  <si>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</si>
  <si>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</si>
  <si>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</si>
  <si>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</si>
  <si>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</si>
  <si>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</si>
  <si>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</si>
  <si>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</si>
  <si>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</si>
  <si>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</si>
  <si>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</si>
  <si>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</si>
  <si>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</si>
  <si>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</si>
  <si>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</si>
  <si>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</si>
  <si>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</si>
  <si>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</si>
  <si>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</si>
  <si>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</si>
  <si>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</si>
  <si>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</si>
  <si>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</si>
  <si>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</si>
  <si>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</si>
  <si>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</si>
  <si>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</si>
  <si>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</si>
  <si>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</si>
  <si>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</si>
  <si>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</si>
  <si>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</si>
  <si>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</si>
  <si>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</si>
  <si>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</si>
  <si>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</si>
  <si>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</si>
  <si>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</si>
  <si>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</si>
  <si>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</si>
  <si>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</si>
  <si>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</si>
  <si>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</si>
  <si>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</si>
  <si>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</si>
  <si>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</si>
  <si>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</si>
  <si>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</si>
  <si>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</si>
  <si>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</si>
  <si>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</si>
  <si>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</si>
  <si>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</si>
  <si>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</si>
  <si>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</si>
  <si>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</si>
  <si>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</si>
  <si>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</si>
  <si>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</si>
  <si>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</si>
  <si>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</si>
  <si>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</si>
  <si>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</si>
  <si>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</si>
  <si>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</si>
  <si>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</si>
  <si>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</si>
  <si>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</si>
  <si>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</si>
  <si>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</si>
  <si>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</si>
  <si>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</si>
  <si>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</si>
  <si>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</si>
  <si>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</si>
  <si>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</si>
  <si>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</si>
  <si>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</si>
  <si>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</si>
  <si>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</si>
  <si>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</si>
  <si>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</si>
  <si>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</si>
  <si>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</si>
  <si>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</si>
  <si>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</si>
  <si>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</si>
  <si>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</si>
  <si>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</si>
  <si>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</si>
  <si>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</si>
  <si>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</si>
  <si>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</si>
  <si>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</si>
  <si>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</si>
  <si>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</si>
  <si>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</si>
  <si>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</si>
  <si>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</si>
  <si>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</si>
  <si>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</si>
  <si>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</si>
  <si>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</si>
  <si>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</si>
  <si>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</si>
  <si>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</si>
  <si>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</si>
  <si>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</si>
  <si>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</si>
  <si>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</si>
  <si>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</si>
  <si>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</si>
  <si>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</si>
  <si>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</si>
  <si>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</si>
  <si>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</si>
  <si>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</si>
  <si>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</si>
  <si>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</si>
  <si>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</si>
  <si>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</si>
  <si>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</si>
  <si>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</si>
  <si>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</si>
  <si>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</si>
  <si>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</si>
  <si>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</si>
  <si>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</si>
  <si>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</si>
  <si>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</si>
  <si>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</si>
  <si>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</si>
  <si>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</si>
  <si>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</si>
  <si>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</si>
  <si>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</si>
  <si>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</si>
  <si>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</si>
  <si>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</si>
  <si>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</si>
  <si>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</si>
  <si>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</si>
  <si>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</si>
  <si>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</si>
  <si>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</si>
  <si>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</si>
  <si>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</si>
  <si>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</si>
  <si>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</si>
  <si>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</si>
  <si>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</si>
  <si>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</si>
  <si>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</si>
  <si>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</si>
  <si>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</si>
  <si>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</si>
  <si>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</si>
  <si>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</si>
  <si>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</si>
  <si>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</si>
  <si>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</si>
  <si>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</si>
  <si>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</si>
  <si>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</si>
  <si>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</si>
  <si>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</si>
  <si>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</si>
  <si>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</si>
  <si>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</si>
  <si>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</si>
  <si>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</si>
  <si>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</si>
  <si>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</si>
  <si>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</si>
  <si>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</si>
  <si>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</si>
  <si>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</si>
  <si>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</si>
  <si>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</si>
  <si>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</si>
  <si>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</si>
  <si>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</si>
  <si>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</si>
  <si>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</si>
  <si>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</si>
  <si>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</si>
  <si>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</si>
  <si>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</si>
  <si>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</si>
  <si>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</si>
  <si>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</si>
  <si>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</si>
  <si>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</si>
  <si>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</si>
  <si>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</si>
  <si>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</si>
  <si>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</si>
  <si>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</si>
  <si>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</si>
  <si>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</si>
  <si>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</si>
  <si>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</si>
  <si>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</si>
  <si>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</si>
  <si>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</si>
  <si>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</si>
  <si>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</si>
  <si>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</si>
  <si>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</si>
  <si>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</si>
  <si>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</si>
  <si>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</si>
  <si>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</si>
  <si>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</si>
  <si>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</si>
  <si>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</si>
  <si>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</si>
  <si>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</si>
  <si>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</si>
  <si>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</si>
  <si>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</si>
  <si>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</si>
  <si>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</si>
  <si>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</si>
  <si>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</si>
  <si>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</si>
  <si>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</si>
  <si>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</si>
  <si>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</si>
  <si>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</si>
  <si>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</si>
  <si>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</si>
  <si>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</si>
  <si>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</si>
  <si>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</si>
  <si>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</si>
  <si>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</si>
  <si>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</si>
  <si>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</si>
  <si>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</si>
  <si>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</si>
  <si>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</si>
  <si>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</si>
  <si>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</si>
  <si>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</si>
  <si>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</si>
  <si>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</si>
  <si>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</si>
  <si>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</si>
  <si>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</si>
  <si>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</si>
  <si>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</si>
  <si>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</si>
  <si>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</si>
  <si>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</si>
  <si>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</si>
  <si>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</si>
  <si>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</si>
  <si>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</si>
  <si>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</si>
  <si>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</si>
  <si>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</si>
  <si>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</si>
  <si>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</si>
  <si>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</si>
  <si>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</si>
  <si>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</si>
  <si>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</si>
  <si>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</si>
  <si>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</si>
  <si>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</si>
  <si>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</si>
  <si>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</si>
  <si>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</si>
  <si>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</si>
  <si>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</si>
  <si>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</si>
  <si>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</si>
  <si>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</si>
  <si>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</si>
  <si>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</si>
  <si>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</si>
  <si>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</si>
  <si>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</si>
  <si>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</si>
  <si>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</si>
  <si>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</si>
  <si>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</si>
  <si>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</si>
  <si>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</si>
  <si>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</si>
  <si>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</si>
  <si>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</si>
  <si>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</si>
  <si>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</si>
  <si>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</si>
  <si>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</si>
  <si>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</si>
  <si>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</si>
  <si>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</si>
  <si>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</si>
  <si>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</si>
  <si>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</si>
  <si>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</si>
  <si>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</si>
  <si>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</si>
  <si>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</si>
  <si>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</si>
  <si>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</si>
  <si>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</si>
  <si>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</si>
  <si>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</si>
  <si>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</si>
  <si>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</si>
  <si>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</si>
  <si>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</si>
  <si>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</si>
  <si>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</si>
  <si>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</si>
  <si>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</si>
  <si>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</si>
  <si>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</si>
  <si>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</si>
  <si>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</si>
  <si>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</si>
  <si>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</si>
  <si>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</si>
  <si>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</si>
  <si>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</si>
  <si>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</si>
  <si>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</si>
  <si>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</si>
  <si>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</si>
  <si>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</si>
  <si>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</si>
  <si>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</si>
  <si>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</si>
  <si>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</si>
  <si>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</si>
  <si>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</si>
  <si>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</si>
  <si>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</si>
  <si>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</si>
  <si>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</si>
  <si>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</si>
  <si>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</si>
  <si>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</si>
  <si>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</si>
  <si>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</si>
  <si>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</si>
  <si>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</si>
  <si>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</si>
  <si>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</si>
  <si>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</si>
  <si>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</si>
  <si>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</si>
  <si>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</si>
  <si>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</si>
  <si>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</si>
  <si>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</si>
  <si>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</si>
  <si>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</si>
  <si>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</si>
  <si>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</si>
  <si>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</si>
  <si>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</si>
  <si>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</si>
  <si>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</si>
  <si>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</si>
  <si>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</si>
  <si>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</si>
  <si>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</si>
  <si>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</si>
  <si>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</si>
  <si>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</si>
  <si>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</si>
  <si>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</si>
  <si>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</si>
  <si>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</si>
  <si>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</si>
  <si>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</si>
  <si>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</si>
  <si>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</si>
  <si>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</si>
  <si>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</si>
  <si>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</si>
  <si>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</si>
  <si>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</si>
  <si>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</si>
  <si>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</si>
  <si>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</si>
  <si>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</si>
  <si>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</si>
  <si>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</si>
  <si>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</si>
  <si>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</si>
  <si>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</si>
  <si>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</si>
  <si>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</si>
  <si>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</si>
  <si>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</si>
  <si>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</si>
  <si>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</si>
  <si>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</si>
  <si>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</si>
  <si>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</si>
  <si>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</si>
  <si>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</si>
  <si>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</si>
  <si>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</si>
  <si>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</si>
  <si>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</si>
  <si>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</si>
  <si>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</si>
  <si>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</si>
  <si>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</si>
  <si>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</si>
  <si>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</si>
  <si>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</si>
  <si>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</si>
  <si>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</si>
  <si>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</si>
  <si>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</si>
  <si>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</si>
  <si>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</si>
  <si>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</si>
  <si>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</si>
  <si>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</si>
  <si>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</si>
  <si>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</si>
  <si>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</si>
  <si>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</si>
  <si>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</si>
  <si>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</si>
  <si>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</si>
  <si>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</si>
  <si>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</si>
  <si>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</si>
  <si>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</si>
  <si>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</si>
  <si>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</si>
  <si>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</si>
  <si>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</si>
  <si>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</si>
  <si>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</si>
  <si>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</si>
  <si>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</si>
  <si>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</si>
  <si>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</si>
  <si>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</si>
  <si>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</si>
  <si>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</si>
  <si>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</si>
  <si>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</si>
  <si>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</si>
  <si>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</si>
  <si>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</si>
  <si>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</si>
  <si>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</si>
  <si>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</si>
  <si>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</si>
  <si>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</si>
  <si>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</si>
  <si>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</si>
  <si>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</si>
  <si>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</si>
  <si>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</si>
  <si>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</si>
  <si>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</si>
  <si>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</si>
  <si>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</si>
  <si>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</si>
  <si>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</si>
  <si>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</si>
  <si>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</si>
  <si>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</si>
  <si>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</si>
  <si>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</si>
  <si>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</si>
  <si>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</si>
  <si>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</si>
  <si>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</si>
  <si>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</si>
  <si>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</si>
  <si>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</si>
  <si>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</si>
  <si>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</si>
  <si>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</si>
  <si>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</si>
  <si>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</si>
  <si>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</si>
  <si>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</si>
  <si>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</si>
  <si>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</si>
  <si>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</si>
  <si>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</si>
  <si>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</si>
  <si>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</si>
  <si>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</si>
  <si>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</si>
  <si>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</si>
  <si>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</si>
  <si>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</si>
  <si>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</si>
  <si>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</si>
  <si>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</si>
  <si>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</si>
  <si>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</si>
  <si>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</si>
  <si>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</si>
  <si>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</si>
  <si>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</si>
  <si>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</si>
  <si>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</si>
  <si>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</si>
  <si>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</si>
  <si>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</si>
  <si>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</si>
  <si>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</si>
  <si>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</si>
  <si>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</si>
  <si>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</si>
  <si>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</si>
  <si>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</si>
  <si>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</si>
  <si>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</si>
  <si>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</si>
  <si>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</si>
  <si>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</si>
  <si>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</si>
  <si>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</si>
  <si>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</si>
  <si>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</si>
  <si>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</si>
  <si>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</si>
  <si>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</si>
  <si>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</si>
  <si>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</si>
  <si>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</si>
  <si>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</si>
  <si>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</si>
  <si>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</si>
  <si>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</si>
  <si>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</si>
  <si>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</si>
  <si>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</si>
  <si>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</si>
  <si>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</si>
  <si>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</si>
  <si>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</si>
  <si>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</si>
  <si>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</si>
  <si>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</si>
  <si>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</si>
  <si>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</si>
  <si>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</si>
  <si>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</si>
  <si>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</si>
  <si>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</si>
  <si>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</si>
  <si>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</si>
  <si>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</si>
  <si>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</si>
  <si>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</si>
  <si>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</si>
  <si>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</si>
  <si>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</si>
  <si>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</si>
  <si>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</si>
  <si>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</si>
  <si>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</si>
  <si>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</si>
  <si>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</si>
  <si>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</si>
  <si>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</si>
  <si>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</si>
  <si>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</si>
  <si>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</si>
  <si>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</si>
  <si>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</si>
  <si>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</si>
  <si>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</si>
  <si>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</si>
  <si>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</si>
  <si>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</si>
  <si>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</si>
  <si>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</si>
  <si>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</si>
  <si>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</si>
  <si>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</si>
  <si>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</si>
  <si>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</si>
  <si>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</si>
  <si>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</si>
  <si>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</si>
  <si>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</si>
  <si>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</si>
  <si>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</si>
  <si>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</si>
  <si>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</si>
  <si>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</si>
  <si>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</si>
  <si>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</si>
  <si>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</si>
  <si>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</si>
  <si>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</si>
  <si>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</si>
  <si>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</si>
  <si>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</si>
  <si>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</si>
  <si>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</si>
  <si>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</si>
  <si>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</si>
  <si>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</si>
  <si>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</si>
  <si>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</si>
  <si>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</si>
  <si>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</si>
  <si>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</si>
  <si>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</si>
  <si>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</si>
  <si>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</si>
  <si>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</si>
  <si>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</si>
  <si>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</si>
  <si>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</si>
  <si>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</si>
  <si>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</si>
  <si>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</si>
  <si>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</si>
  <si>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</si>
  <si>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</si>
  <si>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</si>
  <si>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</si>
  <si>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</si>
  <si>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</si>
  <si>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</si>
  <si>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</si>
  <si>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</si>
  <si>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</si>
  <si>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</si>
  <si>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</si>
  <si>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</si>
  <si>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</si>
  <si>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</si>
  <si>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</si>
  <si>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</si>
  <si>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</si>
  <si>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</si>
  <si>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</si>
  <si>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</si>
  <si>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</si>
  <si>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</si>
  <si>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</si>
  <si>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</si>
  <si>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</si>
  <si>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</si>
  <si>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</si>
  <si>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</si>
  <si>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</si>
  <si>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</si>
  <si>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</si>
  <si>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</si>
  <si>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</si>
  <si>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</si>
  <si>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</si>
  <si>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</si>
  <si>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</si>
  <si>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</si>
  <si>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</si>
  <si>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</si>
  <si>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</si>
  <si>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</si>
  <si>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</si>
  <si>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</si>
  <si>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</si>
  <si>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</si>
  <si>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</si>
  <si>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</si>
  <si>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</si>
  <si>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</si>
  <si>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</si>
  <si>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</si>
  <si>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</si>
  <si>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</si>
  <si>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</si>
  <si>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</si>
  <si>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</si>
  <si>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</si>
  <si>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</si>
  <si>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</si>
  <si>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</si>
  <si>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</si>
  <si>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</si>
  <si>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</si>
  <si>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</si>
  <si>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</si>
  <si>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</si>
  <si>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</si>
  <si>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</si>
  <si>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</si>
  <si>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</si>
  <si>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</si>
  <si>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</si>
  <si>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</si>
  <si>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</si>
  <si>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</si>
  <si>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</si>
  <si>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</si>
  <si>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</si>
  <si>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</si>
  <si>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</si>
  <si>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</si>
  <si>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</si>
  <si>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</si>
  <si>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</si>
  <si>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</si>
  <si>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</si>
  <si>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</si>
  <si>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</si>
  <si>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</si>
  <si>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</si>
  <si>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</si>
  <si>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</si>
  <si>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</si>
  <si>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</si>
  <si>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</si>
  <si>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</si>
  <si>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</si>
  <si>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</si>
  <si>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</si>
  <si>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</si>
  <si>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</si>
  <si>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</si>
  <si>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</si>
  <si>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</si>
  <si>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</si>
  <si>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</si>
  <si>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</si>
  <si>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</si>
  <si>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</si>
  <si>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</si>
  <si>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</si>
  <si>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</si>
  <si>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</si>
  <si>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</si>
  <si>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</si>
  <si>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</si>
  <si>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</si>
  <si>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</si>
  <si>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</si>
  <si>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</si>
  <si>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</si>
  <si>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</si>
  <si>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</si>
  <si>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</si>
  <si>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</si>
  <si>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</si>
  <si>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</si>
  <si>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</si>
  <si>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</si>
  <si>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</si>
  <si>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</si>
  <si>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</si>
  <si>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</si>
  <si>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</si>
  <si>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</si>
  <si>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</si>
  <si>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</si>
  <si>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</si>
  <si>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</si>
  <si>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</si>
  <si>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</si>
  <si>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</si>
  <si>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</si>
  <si>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</si>
  <si>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</si>
  <si>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</si>
  <si>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</si>
  <si>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</si>
  <si>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</si>
  <si>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</si>
  <si>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</si>
  <si>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</si>
  <si>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</si>
  <si>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</si>
  <si>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</si>
  <si>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</si>
  <si>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</si>
  <si>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</si>
  <si>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</si>
  <si>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</si>
  <si>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</si>
  <si>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</si>
  <si>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</si>
  <si>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</si>
  <si>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</si>
  <si>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</si>
  <si>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</si>
  <si>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</si>
  <si>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</si>
  <si>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</si>
  <si>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</si>
  <si>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</si>
  <si>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</si>
  <si>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</si>
  <si>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</si>
  <si>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</si>
  <si>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</si>
  <si>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</si>
  <si>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</si>
  <si>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</si>
  <si>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</si>
  <si>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</si>
  <si>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</si>
  <si>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</si>
  <si>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</si>
  <si>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</si>
  <si>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</si>
  <si>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</si>
  <si>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</si>
  <si>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</si>
  <si>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</si>
  <si>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</si>
  <si>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</si>
  <si>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</si>
  <si>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</si>
  <si>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</si>
  <si>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</si>
  <si>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</si>
  <si>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</si>
  <si>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</si>
  <si>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</si>
  <si>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</si>
  <si>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</si>
  <si>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</si>
  <si>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</si>
  <si>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</si>
  <si>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</si>
  <si>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</si>
  <si>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</si>
  <si>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</si>
  <si>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</si>
  <si>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</si>
  <si>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</si>
  <si>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</si>
  <si>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</si>
  <si>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</si>
  <si>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</si>
  <si>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</si>
  <si>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</si>
  <si>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</si>
  <si>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</si>
  <si>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</si>
  <si>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</si>
  <si>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</si>
  <si>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</si>
  <si>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</si>
  <si>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</si>
  <si>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</si>
  <si>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</si>
  <si>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</si>
  <si>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</si>
  <si>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</si>
  <si>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</si>
  <si>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</si>
  <si>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</si>
  <si>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</si>
  <si>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</si>
  <si>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</si>
  <si>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</si>
  <si>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</si>
  <si>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</si>
  <si>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</si>
  <si>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</si>
  <si>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</si>
  <si>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</si>
  <si>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</si>
  <si>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</si>
  <si>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</si>
  <si>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</si>
  <si>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</si>
  <si>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</si>
  <si>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</si>
  <si>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</si>
  <si>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</si>
  <si>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</si>
  <si>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</si>
  <si>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</si>
  <si>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</si>
  <si>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</si>
  <si>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</si>
  <si>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</si>
  <si>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</si>
  <si>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</si>
  <si>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</si>
  <si>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</si>
  <si>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</si>
  <si>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</si>
  <si>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</si>
  <si>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</si>
  <si>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</si>
  <si>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</si>
  <si>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</si>
  <si>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</si>
  <si>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</si>
  <si>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</si>
  <si>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</si>
  <si>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</si>
  <si>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</si>
  <si>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</si>
  <si>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</si>
  <si>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</si>
  <si>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</si>
  <si>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</si>
  <si>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</si>
  <si>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</si>
  <si>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</si>
  <si>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</si>
  <si>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</si>
  <si>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</si>
  <si>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</si>
  <si>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</si>
  <si>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</si>
  <si>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</si>
  <si>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</si>
  <si>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</si>
  <si>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</si>
  <si>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</si>
  <si>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</si>
  <si>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</si>
  <si>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</si>
  <si>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</si>
  <si>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</si>
  <si>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</si>
  <si>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</si>
  <si>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</si>
  <si>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</si>
  <si>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</si>
  <si>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</si>
  <si>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</si>
  <si>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</si>
  <si>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</si>
  <si>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</si>
  <si>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</si>
  <si>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</si>
  <si>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</si>
  <si>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</si>
  <si>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</si>
  <si>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</si>
  <si>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</si>
  <si>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</si>
  <si>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</si>
  <si>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</si>
  <si>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</si>
  <si>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</si>
  <si>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</si>
  <si>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</si>
  <si>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</si>
  <si>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</si>
  <si>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</si>
  <si>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</si>
  <si>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</si>
  <si>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</si>
  <si>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</si>
  <si>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</si>
  <si>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</si>
  <si>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</si>
  <si>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</si>
  <si>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</si>
  <si>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</si>
  <si>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</si>
  <si>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</si>
  <si>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</si>
  <si>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</si>
  <si>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</si>
  <si>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</si>
  <si>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</si>
  <si>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</si>
  <si>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</si>
  <si>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</si>
  <si>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</si>
  <si>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</si>
  <si>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</si>
  <si>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</si>
  <si>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</si>
  <si>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</si>
  <si>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</si>
  <si>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</si>
  <si>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</si>
  <si>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</si>
  <si>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</si>
  <si>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</si>
  <si>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</si>
  <si>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</si>
  <si>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</si>
  <si>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</si>
  <si>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</si>
  <si>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</si>
  <si>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</si>
  <si>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</si>
  <si>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</si>
  <si>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</si>
  <si>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</si>
  <si>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</si>
  <si>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</si>
  <si>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</si>
  <si>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</si>
  <si>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</si>
  <si>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</si>
  <si>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</si>
  <si>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</si>
  <si>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</si>
  <si>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</si>
  <si>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</si>
  <si>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</si>
  <si>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</si>
  <si>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</si>
  <si>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</si>
  <si>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</si>
  <si>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</si>
  <si>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</si>
  <si>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</si>
  <si>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</si>
  <si>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</si>
  <si>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</si>
  <si>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</si>
  <si>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</si>
  <si>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</si>
  <si>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</si>
  <si>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</si>
  <si>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</si>
  <si>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</si>
  <si>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</si>
  <si>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</si>
  <si>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</si>
  <si>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</si>
  <si>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</si>
  <si>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</si>
  <si>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</si>
  <si>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</si>
  <si>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</si>
  <si>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</si>
  <si>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</si>
  <si>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</si>
  <si>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</si>
  <si>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</si>
  <si>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</si>
  <si>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</si>
  <si>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</si>
  <si>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</si>
  <si>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</si>
  <si>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</si>
  <si>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</si>
  <si>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</si>
  <si>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</si>
  <si>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</si>
  <si>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</si>
  <si>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</si>
  <si>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</si>
  <si>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</si>
  <si>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</si>
  <si>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</si>
  <si>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</si>
  <si>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</si>
  <si>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</si>
  <si>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</si>
  <si>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</si>
  <si>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</si>
  <si>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</si>
  <si>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</si>
  <si>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</si>
  <si>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</si>
  <si>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</si>
  <si>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</si>
  <si>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</si>
  <si>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</si>
  <si>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</si>
  <si>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</si>
  <si>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</si>
  <si>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</si>
  <si>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</si>
  <si>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</si>
  <si>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</si>
  <si>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</si>
  <si>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</si>
  <si>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</si>
  <si>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</si>
  <si>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</si>
  <si>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</si>
  <si>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</si>
  <si>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</si>
  <si>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</si>
  <si>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</si>
  <si>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</si>
  <si>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</si>
  <si>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</si>
  <si>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</si>
  <si>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</si>
  <si>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</si>
  <si>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</si>
  <si>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</si>
  <si>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</si>
  <si>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</si>
  <si>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</si>
  <si>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</si>
  <si>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</si>
  <si>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</si>
  <si>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</si>
  <si>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</si>
  <si>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</si>
  <si>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</si>
  <si>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</si>
  <si>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</si>
  <si>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</si>
  <si>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</si>
  <si>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</si>
  <si>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</si>
  <si>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</si>
  <si>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</si>
  <si>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</si>
  <si>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</si>
  <si>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</si>
  <si>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</si>
  <si>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</si>
  <si>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</si>
  <si>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</si>
  <si>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</si>
  <si>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</si>
  <si>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</si>
  <si>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</si>
  <si>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</si>
  <si>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</si>
  <si>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</si>
  <si>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</si>
  <si>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</si>
  <si>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</si>
  <si>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</si>
  <si>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</si>
  <si>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</si>
  <si>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</si>
  <si>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</si>
  <si>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</si>
  <si>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</si>
  <si>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</si>
  <si>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</si>
  <si>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</si>
  <si>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</si>
  <si>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</si>
  <si>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</si>
  <si>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</si>
  <si>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</si>
  <si>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</si>
  <si>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</si>
  <si>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</si>
  <si>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</si>
  <si>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</si>
  <si>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</si>
  <si>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</si>
  <si>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</si>
  <si>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</si>
  <si>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</si>
  <si>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</si>
  <si>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</si>
  <si>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</si>
  <si>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</si>
  <si>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</si>
  <si>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</si>
  <si>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</si>
  <si>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</si>
  <si>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</si>
  <si>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</si>
  <si>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</si>
  <si>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</si>
  <si>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</si>
  <si>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</si>
  <si>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</si>
  <si>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</si>
  <si>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</si>
  <si>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</si>
  <si>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</si>
  <si>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</si>
  <si>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</si>
  <si>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</si>
  <si>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</si>
  <si>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</si>
  <si>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</si>
  <si>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</si>
  <si>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</si>
  <si>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</si>
  <si>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</si>
  <si>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</si>
  <si>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</si>
  <si>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</si>
  <si>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</si>
  <si>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</si>
  <si>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</si>
  <si>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</si>
  <si>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</si>
  <si>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</si>
  <si>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</si>
  <si>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</si>
  <si>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</si>
  <si>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</si>
  <si>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</si>
  <si>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</si>
  <si>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</si>
  <si>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</si>
  <si>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</si>
  <si>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</si>
  <si>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</si>
  <si>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</si>
  <si>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</si>
  <si>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</si>
  <si>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</si>
  <si>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</si>
  <si>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</si>
  <si>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</si>
  <si>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</si>
  <si>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</si>
  <si>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</si>
  <si>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</si>
  <si>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</si>
  <si>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</si>
  <si>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</si>
  <si>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</si>
  <si>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</si>
  <si>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</si>
  <si>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</si>
  <si>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</si>
  <si>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</si>
  <si>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</si>
  <si>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</si>
  <si>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</si>
  <si>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</si>
  <si>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</si>
  <si>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</si>
  <si>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</si>
  <si>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</si>
  <si>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</si>
  <si>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</si>
  <si>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</si>
  <si>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</si>
  <si>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</si>
  <si>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</si>
  <si>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</si>
  <si>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</si>
  <si>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</si>
  <si>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</si>
  <si>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</si>
  <si>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</si>
  <si>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</si>
  <si>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</si>
  <si>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</si>
  <si>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</si>
  <si>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</si>
  <si>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</si>
  <si>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</si>
  <si>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</si>
  <si>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</si>
  <si>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</si>
  <si>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</si>
  <si>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</si>
  <si>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</si>
  <si>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</si>
  <si>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</si>
  <si>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</si>
  <si>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</si>
  <si>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</si>
  <si>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</si>
  <si>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</si>
  <si>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</si>
  <si>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</si>
  <si>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</si>
  <si>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</si>
  <si>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</si>
  <si>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</si>
  <si>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</si>
  <si>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</si>
  <si>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</si>
  <si>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</si>
  <si>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</si>
  <si>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</si>
  <si>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</si>
  <si>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</si>
  <si>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</si>
  <si>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</si>
  <si>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</si>
  <si>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</si>
  <si>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</si>
  <si>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</si>
  <si>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</si>
  <si>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</si>
  <si>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</si>
  <si>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</si>
  <si>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</si>
  <si>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</si>
  <si>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</si>
  <si>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</si>
  <si>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</si>
  <si>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</si>
  <si>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</si>
  <si>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</si>
  <si>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</si>
  <si>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</si>
  <si>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</si>
  <si>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</si>
  <si>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</si>
  <si>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</si>
  <si>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</si>
  <si>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</si>
  <si>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</si>
  <si>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</si>
  <si>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</si>
  <si>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</si>
  <si>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</si>
  <si>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</si>
  <si>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</si>
  <si>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</si>
  <si>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</si>
  <si>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</si>
  <si>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</si>
  <si>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</si>
  <si>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</si>
  <si>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</si>
  <si>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</si>
  <si>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</si>
  <si>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</si>
  <si>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</si>
  <si>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</si>
  <si>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</si>
  <si>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</si>
  <si>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</si>
  <si>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</si>
  <si>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</si>
  <si>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</si>
  <si>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</si>
  <si>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</si>
  <si>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</si>
  <si>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</si>
  <si>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</si>
  <si>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</si>
  <si>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</si>
  <si>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</si>
  <si>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</si>
  <si>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</si>
  <si>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</si>
  <si>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</si>
  <si>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</si>
  <si>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</si>
  <si>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</si>
  <si>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</si>
  <si>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</si>
  <si>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</si>
  <si>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</si>
  <si>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</si>
  <si>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</si>
  <si>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</si>
  <si>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</si>
  <si>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</si>
  <si>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</si>
  <si>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</si>
  <si>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</si>
  <si>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</si>
  <si>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</si>
  <si>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</si>
  <si>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</si>
  <si>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</si>
  <si>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</si>
  <si>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</si>
  <si>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</si>
  <si>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</si>
  <si>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</si>
  <si>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</si>
  <si>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</si>
  <si>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</si>
  <si>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</si>
  <si>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</si>
  <si>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</si>
  <si>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</si>
  <si>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</si>
  <si>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</si>
  <si>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</si>
  <si>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</si>
  <si>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</si>
  <si>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</si>
  <si>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</si>
  <si>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</si>
  <si>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</si>
  <si>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</si>
  <si>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</si>
  <si>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</si>
  <si>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</si>
  <si>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</si>
  <si>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</si>
  <si>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</si>
  <si>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</si>
  <si>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</si>
  <si>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</si>
  <si>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</si>
  <si>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</si>
  <si>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</si>
  <si>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</si>
  <si>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</si>
  <si>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</si>
  <si>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</si>
  <si>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</si>
  <si>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</si>
  <si>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</si>
  <si>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</si>
  <si>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</si>
  <si>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</si>
  <si>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</si>
  <si>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</si>
  <si>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</si>
  <si>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</si>
  <si>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</si>
  <si>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</si>
  <si>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</si>
  <si>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</si>
  <si>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</si>
  <si>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</si>
  <si>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</si>
  <si>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</si>
  <si>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</si>
  <si>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</si>
  <si>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</si>
  <si>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</si>
  <si>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</si>
  <si>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</si>
  <si>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</si>
  <si>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</si>
  <si>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</si>
  <si>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</si>
  <si>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</si>
  <si>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</si>
  <si>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</si>
  <si>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</si>
  <si>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</si>
  <si>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</si>
  <si>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</si>
  <si>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</si>
  <si>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</si>
  <si>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</si>
  <si>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</si>
  <si>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</si>
  <si>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</si>
  <si>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</si>
  <si>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</si>
  <si>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</si>
  <si>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</si>
  <si>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</si>
  <si>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</si>
  <si>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</si>
  <si>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</si>
  <si>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</si>
  <si>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</si>
  <si>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</si>
  <si>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</si>
  <si>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</si>
  <si>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</si>
  <si>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</si>
  <si>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</si>
  <si>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</si>
  <si>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</si>
  <si>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</si>
  <si>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</si>
  <si>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</si>
  <si>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</si>
  <si>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</si>
  <si>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</si>
  <si>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</si>
  <si>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</si>
  <si>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</si>
  <si>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</si>
  <si>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</si>
  <si>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</si>
  <si>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</si>
  <si>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</si>
  <si>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</si>
  <si>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</si>
  <si>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</si>
  <si>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</si>
  <si>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</si>
  <si>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</si>
  <si>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</si>
  <si>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</si>
  <si>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</si>
  <si>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</si>
  <si>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</si>
  <si>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</si>
  <si>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</si>
  <si>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</si>
  <si>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</si>
  <si>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</si>
  <si>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</si>
  <si>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</si>
  <si>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</si>
  <si>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</si>
  <si>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</si>
  <si>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</si>
  <si>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</si>
  <si>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</si>
  <si>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</si>
  <si>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</si>
  <si>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</si>
  <si>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</si>
  <si>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</si>
  <si>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</si>
  <si>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</si>
  <si>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</si>
  <si>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</si>
  <si>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</si>
  <si>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</si>
  <si>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</si>
  <si>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</si>
  <si>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</si>
  <si>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</si>
  <si>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</si>
  <si>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</si>
  <si>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</si>
  <si>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</si>
  <si>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</si>
  <si>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</si>
  <si>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</si>
  <si>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</si>
  <si>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</si>
  <si>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</si>
  <si>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</si>
  <si>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</si>
  <si>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</si>
  <si>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</si>
  <si>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</si>
  <si>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</si>
  <si>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</si>
  <si>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</si>
  <si>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</si>
  <si>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</si>
  <si>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</si>
  <si>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</si>
  <si>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</si>
  <si>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</si>
  <si>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</si>
  <si>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</si>
  <si>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</si>
  <si>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</si>
  <si>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</si>
  <si>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</si>
  <si>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</si>
  <si>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</si>
  <si>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</si>
  <si>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</si>
  <si>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</si>
  <si>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</si>
  <si>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</si>
  <si>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</si>
  <si>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</si>
  <si>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</si>
  <si>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</si>
  <si>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</si>
  <si>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</si>
  <si>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</si>
  <si>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</si>
  <si>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</si>
  <si>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</si>
  <si>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</si>
  <si>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</si>
  <si>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</si>
  <si>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</si>
  <si>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</si>
  <si>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</si>
  <si>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</si>
  <si>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</si>
  <si>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</si>
  <si>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</si>
  <si>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</si>
  <si>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</si>
  <si>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</si>
  <si>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</si>
  <si>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</si>
  <si>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</si>
  <si>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</si>
  <si>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</si>
  <si>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</si>
  <si>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</si>
  <si>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</si>
  <si>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</si>
  <si>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</si>
  <si>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</si>
  <si>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</si>
  <si>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</si>
  <si>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</si>
  <si>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</si>
  <si>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</si>
  <si>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</si>
  <si>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</si>
  <si>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</si>
  <si>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</si>
  <si>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</si>
  <si>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</si>
  <si>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</si>
  <si>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</si>
  <si>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</si>
  <si>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</si>
  <si>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</si>
  <si>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</si>
  <si>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</si>
  <si>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</si>
  <si>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</si>
  <si>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</si>
  <si>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</si>
  <si>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</si>
  <si>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</si>
  <si>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</si>
  <si>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</si>
  <si>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</si>
  <si>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</si>
  <si>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</si>
  <si>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</si>
  <si>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</si>
  <si>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</si>
  <si>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</si>
  <si>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</si>
  <si>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</si>
  <si>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</si>
  <si>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</si>
  <si>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</si>
  <si>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</si>
  <si>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</si>
  <si>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</si>
  <si>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</si>
  <si>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</si>
  <si>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</si>
  <si>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</si>
  <si>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</si>
  <si>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</si>
  <si>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</si>
  <si>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</si>
  <si>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</si>
  <si>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</si>
  <si>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</si>
  <si>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</si>
  <si>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</si>
  <si>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</si>
  <si>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</si>
  <si>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</si>
  <si>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</si>
  <si>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</si>
  <si>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</si>
  <si>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</si>
  <si>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</si>
  <si>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</si>
  <si>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</si>
  <si>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</si>
  <si>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</si>
  <si>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</si>
  <si>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</si>
  <si>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</si>
  <si>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</si>
  <si>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</si>
  <si>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</si>
  <si>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</si>
  <si>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</si>
  <si>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</si>
  <si>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</si>
  <si>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</si>
  <si>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</si>
  <si>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</si>
  <si>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</si>
  <si>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</si>
  <si>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</si>
  <si>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</si>
  <si>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</si>
  <si>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</si>
  <si>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</si>
  <si>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</si>
  <si>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</si>
  <si>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</si>
  <si>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</si>
  <si>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</si>
  <si>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</si>
  <si>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</si>
  <si>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</si>
  <si>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</si>
  <si>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</si>
  <si>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</si>
  <si>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</si>
  <si>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</si>
  <si>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</si>
  <si>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</si>
  <si>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</si>
  <si>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</si>
  <si>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</si>
  <si>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</si>
  <si>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</si>
  <si>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</si>
  <si>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</si>
  <si>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</si>
  <si>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</si>
  <si>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</si>
  <si>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</si>
  <si>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</si>
  <si>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</si>
  <si>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</si>
  <si>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</si>
  <si>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</si>
  <si>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</si>
  <si>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</si>
  <si>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</si>
  <si>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</si>
  <si>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</si>
  <si>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</si>
  <si>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</si>
  <si>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</si>
  <si>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</si>
  <si>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</si>
  <si>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</si>
  <si>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</si>
  <si>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</si>
  <si>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</si>
  <si>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</si>
  <si>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</si>
  <si>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</si>
  <si>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</si>
  <si>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</si>
  <si>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</si>
  <si>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</si>
  <si>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</si>
  <si>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</si>
  <si>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</si>
  <si>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</si>
  <si>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</si>
  <si>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</si>
  <si>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</si>
  <si>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</si>
  <si>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</si>
  <si>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</si>
  <si>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</si>
  <si>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</si>
  <si>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</si>
  <si>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</si>
  <si>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</si>
  <si>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</si>
  <si>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</si>
  <si>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</si>
  <si>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</si>
  <si>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</si>
  <si>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</si>
  <si>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</si>
  <si>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</si>
  <si>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</si>
  <si>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</si>
  <si>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</si>
  <si>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</si>
  <si>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</si>
  <si>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</si>
  <si>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</si>
  <si>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</si>
  <si>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</si>
  <si>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</si>
  <si>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</si>
  <si>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</si>
  <si>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</si>
  <si>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</si>
  <si>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</si>
  <si>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</si>
  <si>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</si>
  <si>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</si>
  <si>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</si>
  <si>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</si>
  <si>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</si>
  <si>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</si>
  <si>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</si>
  <si>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</si>
  <si>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</si>
  <si>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</si>
  <si>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</si>
  <si>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</si>
  <si>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</si>
  <si>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</si>
  <si>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</si>
  <si>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</si>
  <si>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</si>
  <si>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</si>
  <si>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</si>
  <si>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</si>
  <si>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</si>
  <si>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</si>
  <si>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</si>
  <si>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</si>
  <si>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</si>
  <si>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</si>
  <si>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</si>
  <si>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</si>
  <si>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</si>
  <si>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</si>
  <si>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</si>
  <si>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</si>
  <si>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</si>
  <si>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</si>
  <si>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</si>
  <si>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</si>
  <si>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</si>
  <si>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</si>
  <si>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</si>
  <si>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</si>
  <si>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</si>
  <si>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</si>
  <si>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</si>
  <si>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</si>
  <si>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</si>
  <si>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</si>
  <si>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</si>
  <si>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</si>
  <si>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</si>
  <si>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</si>
  <si>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</si>
  <si>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</si>
  <si>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</si>
  <si>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</si>
  <si>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</si>
  <si>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</si>
  <si>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</si>
  <si>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</si>
  <si>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</si>
  <si>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</si>
  <si>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</si>
  <si>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</si>
  <si>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</si>
  <si>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</si>
  <si>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</si>
  <si>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</si>
  <si>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</si>
  <si>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</si>
  <si>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</si>
  <si>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</si>
  <si>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</si>
  <si>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</si>
  <si>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</si>
  <si>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</si>
  <si>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</si>
  <si>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</si>
  <si>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</si>
  <si>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</si>
  <si>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</si>
  <si>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</si>
  <si>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</si>
  <si>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</si>
  <si>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</si>
  <si>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</si>
  <si>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</si>
  <si>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</si>
  <si>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</si>
  <si>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</si>
  <si>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</si>
  <si>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</si>
  <si>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</si>
  <si>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</si>
  <si>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</si>
  <si>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</si>
  <si>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</si>
  <si>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</si>
  <si>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</si>
  <si>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</si>
  <si>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</si>
  <si>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</si>
  <si>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</si>
  <si>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</si>
  <si>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</si>
  <si>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</si>
  <si>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</si>
  <si>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</si>
  <si>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</si>
  <si>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</si>
  <si>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</si>
  <si>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</si>
  <si>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</si>
  <si>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</si>
  <si>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</si>
  <si>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</si>
  <si>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</si>
  <si>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</si>
  <si>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</si>
  <si>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</si>
  <si>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</si>
  <si>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</si>
  <si>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</si>
  <si>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</si>
  <si>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</si>
  <si>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</si>
  <si>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</si>
  <si>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</si>
  <si>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</si>
  <si>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</si>
  <si>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</si>
  <si>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</si>
  <si>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</si>
  <si>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</si>
  <si>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</si>
  <si>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</si>
  <si>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</si>
  <si>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</si>
  <si>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</si>
  <si>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</si>
  <si>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</si>
  <si>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</si>
  <si>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</si>
  <si>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</si>
  <si>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</si>
  <si>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</si>
  <si>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</si>
  <si>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</si>
  <si>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</si>
  <si>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</si>
  <si>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</si>
  <si>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</si>
  <si>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</si>
  <si>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</si>
  <si>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</si>
  <si>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</si>
  <si>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</si>
  <si>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</si>
  <si>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</si>
  <si>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</si>
  <si>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</si>
  <si>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</si>
  <si>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</si>
  <si>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</si>
  <si>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</si>
  <si>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</si>
  <si>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</si>
  <si>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</si>
  <si>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</si>
  <si>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</si>
  <si>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</si>
  <si>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</si>
  <si>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</si>
  <si>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</si>
  <si>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</si>
  <si>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</si>
  <si>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</si>
  <si>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</si>
  <si>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</si>
  <si>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</si>
  <si>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</si>
  <si>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</si>
  <si>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</si>
  <si>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</si>
  <si>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</si>
  <si>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</si>
  <si>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</si>
  <si>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</si>
  <si>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</si>
  <si>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</si>
  <si>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</si>
  <si>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</si>
  <si>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</si>
  <si>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</si>
  <si>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</si>
  <si>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</si>
  <si>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</si>
  <si>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</si>
  <si>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</si>
  <si>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</si>
  <si>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</si>
  <si>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</si>
  <si>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</si>
  <si>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</si>
  <si>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</si>
  <si>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</si>
  <si>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</si>
  <si>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</si>
  <si>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</si>
  <si>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</si>
  <si>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</si>
  <si>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</si>
  <si>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</si>
  <si>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</si>
  <si>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</si>
  <si>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</si>
  <si>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</si>
  <si>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</si>
  <si>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</si>
  <si>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</si>
  <si>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</si>
  <si>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</si>
  <si>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</si>
  <si>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</si>
  <si>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</si>
  <si>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</si>
  <si>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</si>
  <si>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</si>
  <si>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</si>
  <si>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</si>
  <si>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</si>
  <si>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</si>
  <si>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</si>
  <si>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</si>
  <si>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</si>
  <si>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</si>
  <si>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</si>
  <si>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</si>
  <si>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</si>
  <si>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</si>
  <si>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</si>
  <si>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</si>
  <si>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</si>
  <si>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</si>
  <si>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</si>
  <si>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</si>
  <si>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</si>
  <si>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</si>
  <si>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</si>
  <si>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</si>
  <si>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</si>
  <si>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</si>
  <si>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</si>
  <si>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</si>
  <si>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</si>
  <si>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</si>
  <si>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</si>
  <si>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</si>
  <si>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</si>
  <si>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</si>
  <si>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</si>
  <si>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</si>
  <si>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</si>
  <si>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</si>
  <si>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</si>
  <si>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</si>
  <si>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</si>
  <si>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</si>
  <si>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</si>
  <si>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</si>
  <si>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</si>
  <si>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</si>
  <si>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</si>
  <si>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</si>
  <si>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</si>
  <si>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</si>
  <si>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</si>
  <si>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</si>
  <si>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</si>
  <si>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</si>
  <si>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</si>
  <si>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</si>
  <si>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</si>
  <si>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</si>
  <si>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</si>
  <si>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</si>
  <si>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</si>
  <si>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</si>
  <si>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</si>
  <si>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</si>
  <si>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</si>
  <si>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</si>
  <si>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</si>
  <si>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</si>
  <si>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</si>
  <si>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</si>
  <si>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</si>
  <si>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</si>
  <si>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</si>
  <si>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</si>
  <si>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</si>
  <si>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</si>
  <si>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</si>
  <si>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</si>
  <si>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</si>
  <si>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</si>
  <si>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</si>
  <si>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</si>
  <si>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</si>
  <si>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</si>
  <si>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</si>
  <si>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</si>
  <si>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</si>
  <si>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</si>
  <si>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</si>
  <si>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</si>
  <si>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</si>
  <si>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</si>
  <si>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</si>
  <si>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</si>
  <si>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</si>
  <si>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</si>
  <si>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</si>
  <si>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</si>
  <si>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</si>
  <si>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</si>
  <si>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</si>
  <si>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</si>
  <si>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</si>
  <si>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</si>
  <si>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</si>
  <si>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</si>
  <si>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</si>
  <si>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</si>
  <si>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</si>
  <si>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</si>
  <si>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</si>
  <si>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</si>
  <si>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</si>
  <si>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</si>
  <si>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</si>
  <si>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</si>
  <si>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</si>
  <si>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</si>
  <si>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</si>
  <si>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</si>
  <si>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</si>
  <si>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</si>
  <si>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</si>
  <si>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</si>
  <si>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</si>
  <si>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</si>
  <si>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</si>
  <si>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</si>
  <si>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</si>
  <si>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</si>
  <si>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</si>
  <si>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</si>
  <si>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</si>
  <si>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</si>
  <si>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</si>
  <si>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</si>
  <si>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</si>
  <si>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</si>
  <si>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</si>
  <si>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</si>
  <si>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</si>
  <si>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</si>
  <si>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</si>
  <si>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</si>
  <si>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</si>
  <si>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</si>
  <si>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</si>
  <si>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</si>
  <si>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</si>
  <si>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</si>
  <si>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</si>
  <si>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</si>
  <si>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</si>
  <si>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</si>
  <si>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</si>
  <si>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</si>
  <si>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</si>
  <si>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</si>
  <si>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</si>
  <si>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</si>
  <si>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</si>
  <si>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</si>
  <si>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</si>
  <si>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</si>
  <si>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</si>
  <si>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</si>
  <si>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</si>
  <si>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</si>
  <si>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</si>
  <si>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</si>
  <si>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</si>
  <si>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</si>
  <si>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</si>
  <si>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</si>
  <si>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</si>
  <si>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</si>
  <si>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</si>
  <si>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</si>
  <si>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</si>
  <si>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</si>
  <si>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</si>
  <si>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</si>
  <si>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</si>
  <si>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</si>
  <si>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</si>
  <si>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</si>
  <si>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</si>
  <si>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</si>
  <si>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</si>
  <si>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</si>
  <si>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</si>
  <si>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</si>
  <si>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</si>
  <si>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</si>
  <si>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</si>
  <si>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</si>
  <si>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</si>
  <si>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</si>
  <si>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</si>
  <si>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</si>
  <si>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</si>
  <si>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</si>
  <si>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</si>
  <si>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</si>
  <si>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</si>
  <si>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</si>
  <si>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</si>
  <si>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</si>
  <si>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</si>
  <si>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</si>
  <si>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</si>
  <si>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</si>
  <si>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</si>
  <si>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</si>
  <si>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</si>
  <si>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</si>
  <si>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</si>
  <si>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</si>
  <si>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</si>
  <si>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</si>
  <si>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</si>
  <si>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</si>
  <si>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</si>
  <si>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</si>
  <si>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</si>
  <si>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</si>
  <si>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</si>
  <si>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</si>
  <si>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</si>
  <si>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</si>
  <si>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</si>
  <si>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</si>
  <si>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</si>
  <si>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</si>
  <si>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</si>
  <si>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</si>
  <si>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</si>
  <si>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</si>
  <si>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</si>
  <si>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</si>
  <si>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</si>
  <si>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</si>
  <si>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</si>
  <si>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</si>
  <si>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</si>
  <si>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</si>
  <si>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</si>
  <si>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</si>
  <si>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</si>
  <si>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</si>
  <si>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</si>
  <si>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</si>
  <si>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</si>
  <si>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</si>
  <si>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</si>
  <si>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</si>
  <si>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</si>
  <si>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</si>
  <si>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</si>
  <si>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</si>
  <si>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</si>
  <si>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</si>
  <si>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</si>
  <si>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</si>
  <si>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</si>
  <si>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</si>
  <si>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</si>
  <si>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</si>
  <si>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</si>
  <si>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</si>
  <si>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</si>
  <si>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</si>
  <si>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</si>
  <si>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</si>
  <si>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</si>
  <si>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</si>
  <si>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</si>
  <si>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</si>
  <si>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</si>
  <si>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</si>
  <si>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</si>
  <si>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</si>
  <si>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</si>
  <si>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</si>
  <si>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</si>
  <si>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</si>
  <si>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</si>
  <si>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</si>
  <si>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</si>
  <si>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</si>
  <si>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</si>
  <si>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</si>
  <si>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</si>
  <si>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</si>
  <si>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</si>
  <si>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</si>
  <si>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</si>
  <si>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</si>
  <si>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</si>
  <si>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</si>
  <si>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</si>
  <si>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</si>
  <si>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</si>
  <si>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</si>
  <si>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</si>
  <si>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</si>
  <si>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</si>
  <si>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</si>
  <si>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</si>
  <si>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</si>
  <si>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</si>
  <si>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</si>
  <si>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</si>
  <si>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</si>
  <si>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</si>
  <si>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</si>
  <si>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</si>
  <si>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</si>
  <si>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</si>
  <si>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</si>
  <si>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</si>
  <si>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</si>
  <si>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</si>
  <si>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</si>
  <si>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</si>
  <si>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</si>
  <si>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</si>
  <si>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</si>
  <si>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</si>
  <si>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</si>
  <si>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</si>
  <si>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</si>
  <si>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</si>
  <si>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</si>
  <si>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</si>
  <si>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</si>
  <si>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</si>
  <si>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</si>
  <si>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</si>
  <si>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</si>
  <si>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</si>
  <si>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</si>
  <si>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</si>
  <si>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</si>
  <si>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</si>
  <si>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</si>
  <si>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</si>
  <si>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</si>
  <si>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</si>
  <si>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</si>
  <si>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</si>
  <si>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</si>
  <si>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</si>
  <si>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</si>
  <si>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</si>
  <si>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</si>
  <si>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</si>
  <si>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</si>
  <si>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</si>
  <si>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</si>
  <si>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</si>
  <si>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</si>
  <si>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</si>
  <si>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</si>
  <si>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</si>
  <si>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</si>
  <si>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</si>
  <si>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</si>
  <si>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</si>
  <si>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</si>
  <si>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</si>
  <si>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</si>
  <si>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</si>
  <si>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</si>
  <si>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</si>
  <si>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</si>
  <si>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</si>
  <si>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</si>
  <si>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</si>
  <si>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</si>
  <si>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</si>
  <si>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</si>
  <si>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</si>
  <si>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</si>
  <si>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</si>
  <si>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</si>
  <si>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</si>
  <si>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</si>
  <si>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</si>
  <si>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</si>
  <si>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</si>
  <si>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</si>
  <si>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</si>
  <si>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</si>
  <si>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</si>
  <si>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</si>
  <si>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</si>
  <si>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</si>
  <si>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</si>
  <si>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</si>
  <si>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</si>
  <si>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</si>
  <si>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</si>
  <si>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</si>
  <si>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</si>
  <si>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</si>
  <si>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</si>
  <si>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</si>
  <si>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</si>
  <si>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</si>
  <si>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</si>
  <si>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</si>
  <si>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</si>
  <si>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</si>
  <si>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</si>
  <si>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</si>
  <si>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</si>
  <si>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</si>
  <si>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</si>
  <si>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</si>
  <si>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</si>
  <si>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</si>
  <si>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</si>
  <si>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</si>
  <si>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</si>
  <si>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</si>
  <si>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</si>
  <si>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</si>
  <si>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</si>
  <si>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</si>
  <si>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</si>
  <si>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</si>
  <si>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</si>
  <si>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</si>
  <si>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</si>
  <si>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</si>
  <si>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</si>
  <si>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</si>
  <si>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</si>
  <si>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</si>
  <si>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</si>
  <si>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</si>
  <si>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</si>
  <si>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</si>
  <si>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</si>
  <si>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</si>
  <si>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</si>
  <si>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</si>
  <si>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</si>
  <si>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</si>
  <si>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</si>
  <si>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</si>
  <si>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</si>
  <si>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</si>
  <si>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</si>
  <si>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</si>
  <si>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</si>
  <si>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</si>
  <si>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</si>
  <si>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</si>
  <si>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</si>
  <si>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</si>
  <si>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</si>
  <si>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</si>
  <si>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</si>
  <si>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</si>
  <si>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</si>
  <si>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</si>
  <si>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</si>
  <si>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</si>
  <si>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</si>
  <si>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</si>
  <si>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</si>
  <si>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</si>
  <si>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</si>
  <si>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</si>
  <si>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</si>
  <si>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</si>
  <si>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</si>
  <si>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</si>
  <si>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</si>
  <si>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</si>
  <si>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</si>
  <si>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</si>
  <si>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</si>
  <si>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</si>
  <si>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</si>
  <si>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</si>
  <si>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</si>
  <si>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</si>
  <si>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</si>
  <si>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</si>
  <si>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</si>
  <si>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</si>
  <si>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</si>
  <si>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</si>
  <si>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</si>
  <si>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</si>
  <si>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</si>
  <si>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</si>
  <si>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</si>
  <si>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</si>
  <si>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</si>
  <si>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</si>
  <si>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</si>
  <si>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</si>
  <si>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</si>
  <si>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</si>
  <si>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</si>
  <si>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</si>
  <si>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</si>
  <si>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</si>
  <si>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</si>
  <si>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</si>
  <si>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</si>
  <si>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</si>
  <si>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</si>
  <si>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</si>
  <si>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</si>
  <si>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</si>
  <si>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</si>
  <si>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</si>
  <si>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</si>
  <si>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</si>
  <si>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</si>
  <si>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</si>
  <si>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</si>
  <si>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</si>
  <si>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</si>
  <si>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</si>
  <si>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</si>
  <si>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</si>
  <si>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</si>
  <si>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</si>
  <si>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</si>
  <si>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</si>
  <si>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</si>
  <si>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</si>
  <si>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</si>
  <si>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</si>
  <si>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</si>
  <si>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</si>
  <si>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</si>
  <si>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</si>
  <si>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</si>
  <si>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</si>
  <si>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</si>
  <si>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</si>
  <si>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</si>
  <si>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</si>
  <si>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</si>
  <si>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</si>
  <si>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</si>
  <si>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</si>
  <si>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</si>
  <si>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</si>
  <si>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</si>
  <si>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</si>
  <si>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</si>
  <si>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</si>
  <si>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</si>
  <si>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</si>
  <si>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</si>
  <si>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</si>
  <si>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</si>
  <si>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</si>
  <si>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</si>
  <si>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</si>
  <si>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</si>
  <si>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</si>
  <si>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</si>
  <si>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</si>
  <si>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</si>
  <si>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</si>
  <si>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</si>
  <si>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</si>
  <si>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</si>
  <si>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</si>
  <si>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</si>
  <si>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</si>
  <si>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</si>
  <si>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</si>
  <si>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</si>
  <si>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</si>
  <si>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</si>
  <si>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</si>
  <si>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</si>
  <si>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</si>
  <si>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</si>
  <si>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</si>
  <si>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</si>
  <si>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</si>
  <si>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</si>
  <si>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</si>
  <si>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</si>
  <si>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</si>
  <si>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</si>
  <si>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</si>
  <si>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</si>
  <si>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</si>
  <si>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</si>
  <si>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</si>
  <si>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</si>
  <si>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</si>
  <si>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</si>
  <si>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</si>
  <si>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</si>
  <si>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</si>
  <si>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</si>
  <si>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</si>
  <si>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</si>
  <si>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</si>
  <si>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</si>
  <si>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</si>
  <si>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</si>
  <si>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</si>
  <si>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</si>
  <si>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</si>
  <si>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</si>
  <si>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</si>
  <si>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</si>
  <si>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</si>
  <si>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</si>
  <si>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</si>
  <si>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</si>
  <si>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</si>
  <si>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</si>
  <si>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</si>
  <si>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</si>
  <si>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</si>
  <si>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</si>
  <si>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</si>
  <si>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</si>
  <si>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</si>
  <si>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</si>
  <si>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</si>
  <si>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</si>
  <si>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</si>
  <si>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</si>
  <si>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</si>
  <si>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</si>
  <si>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</si>
  <si>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</si>
  <si>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</si>
  <si>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</si>
  <si>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</si>
  <si>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</si>
  <si>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</si>
  <si>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</si>
  <si>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</si>
  <si>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</si>
  <si>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</si>
  <si>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</si>
  <si>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</si>
  <si>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</si>
  <si>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</si>
  <si>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</si>
  <si>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</si>
  <si>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</si>
  <si>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</si>
  <si>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</si>
  <si>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</si>
  <si>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</si>
  <si>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</si>
  <si>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</si>
  <si>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</si>
  <si>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</si>
  <si>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</si>
  <si>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</si>
  <si>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</si>
  <si>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</si>
  <si>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</si>
  <si>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</si>
  <si>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</si>
  <si>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</si>
  <si>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</si>
  <si>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</si>
  <si>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</si>
  <si>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</si>
  <si>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</si>
  <si>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</si>
  <si>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</si>
  <si>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</si>
  <si>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</si>
  <si>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</si>
  <si>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</si>
  <si>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</si>
  <si>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</si>
  <si>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</si>
  <si>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</si>
  <si>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</si>
  <si>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</si>
  <si>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</si>
  <si>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</si>
  <si>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</si>
  <si>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</si>
  <si>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</si>
  <si>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</si>
  <si>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</si>
  <si>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</si>
  <si>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</si>
  <si>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</si>
  <si>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</si>
  <si>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</si>
  <si>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</si>
  <si>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</si>
  <si>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</si>
  <si>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</si>
  <si>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</si>
  <si>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</si>
  <si>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</si>
  <si>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</si>
  <si>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</si>
  <si>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</si>
  <si>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</si>
  <si>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</si>
  <si>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</si>
  <si>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</si>
  <si>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</si>
  <si>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</si>
  <si>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</si>
  <si>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</si>
  <si>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</si>
  <si>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</si>
  <si>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</si>
  <si>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</si>
  <si>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</si>
  <si>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</si>
  <si>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</si>
  <si>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</si>
  <si>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</si>
  <si>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</si>
  <si>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</si>
  <si>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</si>
  <si>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</si>
  <si>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</si>
  <si>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</si>
  <si>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</si>
  <si>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</si>
  <si>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</si>
  <si>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</si>
  <si>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</si>
  <si>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</si>
  <si>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</si>
  <si>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</si>
  <si>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</si>
  <si>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</si>
  <si>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</si>
  <si>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</si>
  <si>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</si>
  <si>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</si>
  <si>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</si>
  <si>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</si>
  <si>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</si>
  <si>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</si>
  <si>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</si>
  <si>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</si>
  <si>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</si>
  <si>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</si>
  <si>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</si>
  <si>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</si>
  <si>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</si>
  <si>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</si>
  <si>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</si>
  <si>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</si>
  <si>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</si>
  <si>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</si>
  <si>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</si>
  <si>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</si>
  <si>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</si>
  <si>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</si>
  <si>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</si>
  <si>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</si>
  <si>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</si>
  <si>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</si>
  <si>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</si>
  <si>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</si>
  <si>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</si>
  <si>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</si>
  <si>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</si>
  <si>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</si>
  <si>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</si>
  <si>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</si>
  <si>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</si>
  <si>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</si>
  <si>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</si>
  <si>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</si>
  <si>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</si>
  <si>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</si>
  <si>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</si>
  <si>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</si>
  <si>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</si>
  <si>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</si>
  <si>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</si>
  <si>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</si>
  <si>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</si>
  <si>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</si>
  <si>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</si>
  <si>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</si>
  <si>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</si>
  <si>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</si>
  <si>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</si>
  <si>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</si>
  <si>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</si>
  <si>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</si>
  <si>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</si>
  <si>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</si>
  <si>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</si>
  <si>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</si>
  <si>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</si>
  <si>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</si>
  <si>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</si>
  <si>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</si>
  <si>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</si>
  <si>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</si>
  <si>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</si>
  <si>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</si>
  <si>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</si>
  <si>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</si>
  <si>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</si>
  <si>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</si>
  <si>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</si>
  <si>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</si>
  <si>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</si>
  <si>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</si>
  <si>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</si>
  <si>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</si>
  <si>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</si>
  <si>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</si>
  <si>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</si>
  <si>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</si>
  <si>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</si>
  <si>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</si>
  <si>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</si>
  <si>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</si>
  <si>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</si>
  <si>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</si>
  <si>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</si>
  <si>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</si>
  <si>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</si>
  <si>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</si>
  <si>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</si>
  <si>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</si>
  <si>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</si>
  <si>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</si>
  <si>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</si>
  <si>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</si>
  <si>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</si>
  <si>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</si>
  <si>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</si>
  <si>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</si>
  <si>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</si>
  <si>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</si>
  <si>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</si>
  <si>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</si>
  <si>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</si>
  <si>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</si>
  <si>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</si>
  <si>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</si>
  <si>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</si>
  <si>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</si>
  <si>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</si>
  <si>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</si>
  <si>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</si>
  <si>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</si>
  <si>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</si>
  <si>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</si>
  <si>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</si>
  <si>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</si>
  <si>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</si>
  <si>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</si>
  <si>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</si>
  <si>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</si>
  <si>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</si>
  <si>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</si>
  <si>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</si>
  <si>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</si>
  <si>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</si>
  <si>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</si>
  <si>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</si>
  <si>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</si>
  <si>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</si>
  <si>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</si>
  <si>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</si>
  <si>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</si>
  <si>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</si>
  <si>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</si>
  <si>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</si>
  <si>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</si>
  <si>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</si>
  <si>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</si>
  <si>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</si>
  <si>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</si>
  <si>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</si>
  <si>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</si>
  <si>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</si>
  <si>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</si>
  <si>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</si>
  <si>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</si>
  <si>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</si>
  <si>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</si>
  <si>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</si>
  <si>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</si>
  <si>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</si>
  <si>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</si>
  <si>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</si>
  <si>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</si>
  <si>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</si>
  <si>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</si>
  <si>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</si>
  <si>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</si>
  <si>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</si>
  <si>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</si>
  <si>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</si>
  <si>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</si>
  <si>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</si>
  <si>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</si>
  <si>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</si>
  <si>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</si>
  <si>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</si>
  <si>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</si>
  <si>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</si>
  <si>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</si>
  <si>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</si>
  <si>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</si>
  <si>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</si>
  <si>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</si>
  <si>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</si>
  <si>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</si>
  <si>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</si>
  <si>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</si>
  <si>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</si>
  <si>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</si>
  <si>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</si>
  <si>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</si>
  <si>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</si>
  <si>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</si>
  <si>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</si>
  <si>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</si>
  <si>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</si>
  <si>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</si>
  <si>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</si>
  <si>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</si>
  <si>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</si>
  <si>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</si>
  <si>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</si>
  <si>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</si>
  <si>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</si>
  <si>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</si>
  <si>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</si>
  <si>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</si>
  <si>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</si>
  <si>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</si>
  <si>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</si>
  <si>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</si>
  <si>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</si>
  <si>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</si>
  <si>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</si>
  <si>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</si>
  <si>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</si>
  <si>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</si>
  <si>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</si>
  <si>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</si>
  <si>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</si>
  <si>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</si>
  <si>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</si>
  <si>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</si>
  <si>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</si>
  <si>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</si>
  <si>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</si>
  <si>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</si>
  <si>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</si>
  <si>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</si>
  <si>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</si>
  <si>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</si>
  <si>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</si>
  <si>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</si>
  <si>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</si>
  <si>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</si>
  <si>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</si>
  <si>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</si>
  <si>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</si>
  <si>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</si>
  <si>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</si>
  <si>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</si>
  <si>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</si>
  <si>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</si>
  <si>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</si>
  <si>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</si>
  <si>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</si>
  <si>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</si>
  <si>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</si>
  <si>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</si>
  <si>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</si>
  <si>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</si>
  <si>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</si>
  <si>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</si>
  <si>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</si>
  <si>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</si>
  <si>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</si>
  <si>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</si>
  <si>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</si>
  <si>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</si>
  <si>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</si>
  <si>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</si>
  <si>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</si>
  <si>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</si>
  <si>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</si>
  <si>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</si>
  <si>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</si>
  <si>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</si>
  <si>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</si>
  <si>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</si>
  <si>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</si>
  <si>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</si>
  <si>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</si>
  <si>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</si>
  <si>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</si>
  <si>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</si>
  <si>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</si>
  <si>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</si>
  <si>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</si>
  <si>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</si>
  <si>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</si>
  <si>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</si>
  <si>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</si>
  <si>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</si>
  <si>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</si>
  <si>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</si>
  <si>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</si>
  <si>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</si>
  <si>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</si>
  <si>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</si>
  <si>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</si>
  <si>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</si>
  <si>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</si>
  <si>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</si>
  <si>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</si>
  <si>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</si>
  <si>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</si>
  <si>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</si>
  <si>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</si>
  <si>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</si>
  <si>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</si>
  <si>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</si>
  <si>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</si>
  <si>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</si>
  <si>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</si>
  <si>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</si>
  <si>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</si>
  <si>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</si>
  <si>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</si>
  <si>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</si>
  <si>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</si>
  <si>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</si>
  <si>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</si>
  <si>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</si>
  <si>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</si>
  <si>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</si>
  <si>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</si>
  <si>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</si>
  <si>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</si>
  <si>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</si>
  <si>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</si>
  <si>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</si>
  <si>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</si>
  <si>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</si>
  <si>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</si>
  <si>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</si>
  <si>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</si>
  <si>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</si>
  <si>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</si>
  <si>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</si>
  <si>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</si>
  <si>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</si>
  <si>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</si>
  <si>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</si>
  <si>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</si>
  <si>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</si>
  <si>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</si>
  <si>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</si>
  <si>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</si>
  <si>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</si>
  <si>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</si>
  <si>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</si>
  <si>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</si>
  <si>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</si>
  <si>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</si>
  <si>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</si>
  <si>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</si>
  <si>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</si>
  <si>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</si>
  <si>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</si>
  <si>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</si>
  <si>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</si>
  <si>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</si>
  <si>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</si>
  <si>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</si>
  <si>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</si>
  <si>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</si>
  <si>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</si>
  <si>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</si>
  <si>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</si>
  <si>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</si>
  <si>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</si>
  <si>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</si>
  <si>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</si>
  <si>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</si>
  <si>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</si>
  <si>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</si>
  <si>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</si>
  <si>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</si>
  <si>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</si>
  <si>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</si>
  <si>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</si>
  <si>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</si>
  <si>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</si>
  <si>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</si>
  <si>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</si>
  <si>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</si>
  <si>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</si>
  <si>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</si>
  <si>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</si>
  <si>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</si>
  <si>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</si>
  <si>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</si>
  <si>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</si>
  <si>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</si>
  <si>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</si>
  <si>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</si>
  <si>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</si>
  <si>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</si>
  <si>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</si>
  <si>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</si>
  <si>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</si>
  <si>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</si>
  <si>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</si>
  <si>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</si>
  <si>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</si>
  <si>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</si>
  <si>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</si>
  <si>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</si>
  <si>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</si>
  <si>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</si>
  <si>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</si>
  <si>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</si>
  <si>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</si>
  <si>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</si>
  <si>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</si>
  <si>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</si>
  <si>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</si>
  <si>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</si>
  <si>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</si>
  <si>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</si>
  <si>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</si>
  <si>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</si>
  <si>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</si>
  <si>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</si>
  <si>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</si>
  <si>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</si>
  <si>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</si>
  <si>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</si>
  <si>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</si>
  <si>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</si>
  <si>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</si>
  <si>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</si>
  <si>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</si>
  <si>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</si>
  <si>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</si>
  <si>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</si>
  <si>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</si>
  <si>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</si>
  <si>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</si>
  <si>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</si>
  <si>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</si>
  <si>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</si>
  <si>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</si>
  <si>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</si>
  <si>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</si>
  <si>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</si>
  <si>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</si>
  <si>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</si>
  <si>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</si>
  <si>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</si>
  <si>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</si>
  <si>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</si>
  <si>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</si>
  <si>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</si>
  <si>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</si>
  <si>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</si>
  <si>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</si>
  <si>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</si>
  <si>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</si>
  <si>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</si>
  <si>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</si>
  <si>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</si>
  <si>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</si>
  <si>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</si>
  <si>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</si>
  <si>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</si>
  <si>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</si>
  <si>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</si>
  <si>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</si>
  <si>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</si>
  <si>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</si>
  <si>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</si>
  <si>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</si>
  <si>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</si>
  <si>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</si>
  <si>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</si>
  <si>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</si>
  <si>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</si>
  <si>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</si>
  <si>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</si>
  <si>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</si>
  <si>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</si>
  <si>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</si>
  <si>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</si>
  <si>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</si>
  <si>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</si>
  <si>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</si>
  <si>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</si>
  <si>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</si>
  <si>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</si>
  <si>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</si>
  <si>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</si>
  <si>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</si>
  <si>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</si>
  <si>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</si>
  <si>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</si>
  <si>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</si>
  <si>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</si>
  <si>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</si>
  <si>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</si>
  <si>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</si>
  <si>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</si>
  <si>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</si>
  <si>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</si>
  <si>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</si>
  <si>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</si>
  <si>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</si>
  <si>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</si>
  <si>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</si>
  <si>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</si>
  <si>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</si>
  <si>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</si>
  <si>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</si>
  <si>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</si>
  <si>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</si>
  <si>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</si>
  <si>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</si>
  <si>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</si>
  <si>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</si>
  <si>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</si>
  <si>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</si>
  <si>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</si>
  <si>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</si>
  <si>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</si>
  <si>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</si>
  <si>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</si>
  <si>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</si>
  <si>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</si>
  <si>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</si>
  <si>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</si>
  <si>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</si>
  <si>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</si>
  <si>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</si>
  <si>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</si>
  <si>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</si>
  <si>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</si>
  <si>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</si>
  <si>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</si>
  <si>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</si>
  <si>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</si>
  <si>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</si>
  <si>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</si>
  <si>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</si>
  <si>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</si>
  <si>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</si>
  <si>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</si>
  <si>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</si>
  <si>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</si>
  <si>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</si>
  <si>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</si>
  <si>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</si>
  <si>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</si>
  <si>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</si>
  <si>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</si>
  <si>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</si>
  <si>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</si>
  <si>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</si>
  <si>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</si>
  <si>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</si>
  <si>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</si>
  <si>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</si>
  <si>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</si>
  <si>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</si>
  <si>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</si>
  <si>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</si>
  <si>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</si>
  <si>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</si>
  <si>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</si>
  <si>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</si>
  <si>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</si>
  <si>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</si>
  <si>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</si>
  <si>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</si>
  <si>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</si>
  <si>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</si>
  <si>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</si>
  <si>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</si>
  <si>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</si>
  <si>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</si>
  <si>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</si>
  <si>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</si>
  <si>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</si>
  <si>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</si>
  <si>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</si>
  <si>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</si>
  <si>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</si>
  <si>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</si>
  <si>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</si>
  <si>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</si>
  <si>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</si>
  <si>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</si>
  <si>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</si>
  <si>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</si>
  <si>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</si>
  <si>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</si>
  <si>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</si>
  <si>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</si>
  <si>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</si>
  <si>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</si>
  <si>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</si>
  <si>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</si>
  <si>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</si>
  <si>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</si>
  <si>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</si>
  <si>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</si>
  <si>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</si>
  <si>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</si>
  <si>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</si>
  <si>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</si>
  <si>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</si>
  <si>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</si>
  <si>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</si>
  <si>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</si>
  <si>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</si>
  <si>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</si>
  <si>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</si>
  <si>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</si>
  <si>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</si>
  <si>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</si>
  <si>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</si>
  <si>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</si>
  <si>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</si>
  <si>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</si>
  <si>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</si>
  <si>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</si>
  <si>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</si>
  <si>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</si>
  <si>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</si>
  <si>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</si>
  <si>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</si>
  <si>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</si>
  <si>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</si>
  <si>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</si>
  <si>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</si>
  <si>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</si>
  <si>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</si>
  <si>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</si>
  <si>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</si>
  <si>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</si>
  <si>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</si>
  <si>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</si>
  <si>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</si>
  <si>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</si>
  <si>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</si>
  <si>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</si>
  <si>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</si>
  <si>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</si>
  <si>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</si>
  <si>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</si>
  <si>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</si>
  <si>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</si>
  <si>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</si>
  <si>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</si>
  <si>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</si>
  <si>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</si>
  <si>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</si>
  <si>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</si>
  <si>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</si>
  <si>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</si>
  <si>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</si>
  <si>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</si>
  <si>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</si>
  <si>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</si>
  <si>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</si>
  <si>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</si>
  <si>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</si>
  <si>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</si>
  <si>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</si>
  <si>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</si>
  <si>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</si>
  <si>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</si>
  <si>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</si>
  <si>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</si>
  <si>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</si>
  <si>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</si>
  <si>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</si>
  <si>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</si>
  <si>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</si>
  <si>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</si>
  <si>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</si>
  <si>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</si>
  <si>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</si>
  <si>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</si>
  <si>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</si>
  <si>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</si>
  <si>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</si>
  <si>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</si>
  <si>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</si>
  <si>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</si>
  <si>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</si>
  <si>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</si>
  <si>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</si>
  <si>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</si>
  <si>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</si>
  <si>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</si>
  <si>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</si>
  <si>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</si>
  <si>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</si>
  <si>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</si>
  <si>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</si>
  <si>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</si>
  <si>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</si>
  <si>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</si>
  <si>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</si>
  <si>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</si>
  <si>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</si>
  <si>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</si>
  <si>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</si>
  <si>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</si>
  <si>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</si>
  <si>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</si>
  <si>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</si>
  <si>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</si>
  <si>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</si>
  <si>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</si>
  <si>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</si>
  <si>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</si>
  <si>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</si>
  <si>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</si>
  <si>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</si>
  <si>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</si>
  <si>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</si>
  <si>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</si>
  <si>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</si>
  <si>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</si>
  <si>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</si>
  <si>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</si>
  <si>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</si>
  <si>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</si>
  <si>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</si>
  <si>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</si>
  <si>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</si>
  <si>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</si>
  <si>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</si>
  <si>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</si>
  <si>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</si>
  <si>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</si>
  <si>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</si>
  <si>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</si>
  <si>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</si>
  <si>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</si>
  <si>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</si>
  <si>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</si>
  <si>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</si>
  <si>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</si>
  <si>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</si>
  <si>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</si>
  <si>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</si>
  <si>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</si>
  <si>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</si>
  <si>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</si>
  <si>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</si>
  <si>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</si>
  <si>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</si>
  <si>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</si>
  <si>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</si>
  <si>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</si>
  <si>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</si>
  <si>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</si>
  <si>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</si>
  <si>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</si>
  <si>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</si>
  <si>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</si>
  <si>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</si>
  <si>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</si>
  <si>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</si>
  <si>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</si>
  <si>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</si>
  <si>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</si>
  <si>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</si>
  <si>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</si>
  <si>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</si>
  <si>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</si>
  <si>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</si>
  <si>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</si>
  <si>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</si>
  <si>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</si>
  <si>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</si>
  <si>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</si>
  <si>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</si>
  <si>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</si>
  <si>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</si>
  <si>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</si>
  <si>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</si>
  <si>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</si>
  <si>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</si>
  <si>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</si>
  <si>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</si>
  <si>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</si>
  <si>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</si>
  <si>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</si>
  <si>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</si>
  <si>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</si>
  <si>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</si>
  <si>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</si>
  <si>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</si>
  <si>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</si>
  <si>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</si>
  <si>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</si>
  <si>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</si>
  <si>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</si>
  <si>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</si>
  <si>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</si>
  <si>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</si>
  <si>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</si>
  <si>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</si>
  <si>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</si>
  <si>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</si>
  <si>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</si>
  <si>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</si>
  <si>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</si>
  <si>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</si>
  <si>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</si>
  <si>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</si>
  <si>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</si>
  <si>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</si>
  <si>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</si>
  <si>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</si>
  <si>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</si>
  <si>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</si>
  <si>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</si>
  <si>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</si>
  <si>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</si>
  <si>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</si>
  <si>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</si>
  <si>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</si>
  <si>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</si>
  <si>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</si>
  <si>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</si>
  <si>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</si>
  <si>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</si>
  <si>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</si>
  <si>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</si>
  <si>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</si>
  <si>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</si>
  <si>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</si>
  <si>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</si>
  <si>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</si>
  <si>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</si>
  <si>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</si>
  <si>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</si>
  <si>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</si>
  <si>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</si>
  <si>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</si>
  <si>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</si>
  <si>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</si>
  <si>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</si>
  <si>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</si>
  <si>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</si>
  <si>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</si>
  <si>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</si>
  <si>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</si>
  <si>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</si>
  <si>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</si>
  <si>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</si>
  <si>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</si>
  <si>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</si>
  <si>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</si>
  <si>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</si>
  <si>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</si>
  <si>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</si>
  <si>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</si>
  <si>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</si>
  <si>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</si>
  <si>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</si>
  <si>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</si>
  <si>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</si>
  <si>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</si>
  <si>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</si>
  <si>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</si>
  <si>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</si>
  <si>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</si>
  <si>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</si>
  <si>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</si>
  <si>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</si>
  <si>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</si>
  <si>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</si>
  <si>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</si>
  <si>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</si>
  <si>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</si>
  <si>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</si>
  <si>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</si>
  <si>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</si>
  <si>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</si>
  <si>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</si>
  <si>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</si>
  <si>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</si>
  <si>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</si>
  <si>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</si>
  <si>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</si>
  <si>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</si>
  <si>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</si>
  <si>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</si>
  <si>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</si>
  <si>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</si>
  <si>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</si>
  <si>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</si>
  <si>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</si>
  <si>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</si>
  <si>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</si>
  <si>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</si>
  <si>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</si>
  <si>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</si>
  <si>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</si>
  <si>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</si>
  <si>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</si>
  <si>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</si>
  <si>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</si>
  <si>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</si>
  <si>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</si>
  <si>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</si>
  <si>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</si>
  <si>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</si>
  <si>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</si>
  <si>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</si>
  <si>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</si>
  <si>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</si>
  <si>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</si>
  <si>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</si>
  <si>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</si>
  <si>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</si>
  <si>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</si>
  <si>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</si>
  <si>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</si>
  <si>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</si>
  <si>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</si>
  <si>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</si>
  <si>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</si>
  <si>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</si>
  <si>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</si>
  <si>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</si>
  <si>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</si>
  <si>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</si>
  <si>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</si>
  <si>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</si>
  <si>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</si>
  <si>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</si>
  <si>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</si>
  <si>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</si>
  <si>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</si>
  <si>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</si>
  <si>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</si>
  <si>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</si>
  <si>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</si>
  <si>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</si>
  <si>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</si>
  <si>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</si>
  <si>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</si>
  <si>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</si>
  <si>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</si>
  <si>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</si>
  <si>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</si>
  <si>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</si>
  <si>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</si>
  <si>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</si>
  <si>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</si>
  <si>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</si>
  <si>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</si>
  <si>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</si>
  <si>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</si>
  <si>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</si>
  <si>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</si>
  <si>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</si>
  <si>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</si>
  <si>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</si>
  <si>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</si>
  <si>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</si>
  <si>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</si>
  <si>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</si>
  <si>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</si>
  <si>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</si>
  <si>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</si>
  <si>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</si>
  <si>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</si>
  <si>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</si>
  <si>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</si>
  <si>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</si>
  <si>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</si>
  <si>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</si>
  <si>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</si>
  <si>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</si>
  <si>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</si>
  <si>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</si>
  <si>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</si>
  <si>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</si>
  <si>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</si>
  <si>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</si>
  <si>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</si>
  <si>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</si>
  <si>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</si>
  <si>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</si>
  <si>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</si>
  <si>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</si>
  <si>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</si>
  <si>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</si>
  <si>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</si>
  <si>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</si>
  <si>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</si>
  <si>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</si>
  <si>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</si>
  <si>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</si>
  <si>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</si>
  <si>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</si>
  <si>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</si>
  <si>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</si>
  <si>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</si>
  <si>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</si>
  <si>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</si>
  <si>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</si>
  <si>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</si>
  <si>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</si>
  <si>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</si>
  <si>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</si>
  <si>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</si>
  <si>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</si>
  <si>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</si>
  <si>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</si>
  <si>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</si>
  <si>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</si>
  <si>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</si>
  <si>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</si>
  <si>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</si>
  <si>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</si>
  <si>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</si>
  <si>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</si>
  <si>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</si>
  <si>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</si>
  <si>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</si>
  <si>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</si>
  <si>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</si>
  <si>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</si>
  <si>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</si>
  <si>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</si>
  <si>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</si>
  <si>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</si>
  <si>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</si>
  <si>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</si>
  <si>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</si>
  <si>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</si>
  <si>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</si>
  <si>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</si>
  <si>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</si>
  <si>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</si>
  <si>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</si>
  <si>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</si>
  <si>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</si>
  <si>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</si>
  <si>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</si>
  <si>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</si>
  <si>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</si>
  <si>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</si>
  <si>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</si>
  <si>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</si>
  <si>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</si>
  <si>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</si>
  <si>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</si>
  <si>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</si>
  <si>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</si>
  <si>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</si>
  <si>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</si>
  <si>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</si>
  <si>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</si>
  <si>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</si>
  <si>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</si>
  <si>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</si>
  <si>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</si>
  <si>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</si>
  <si>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</si>
  <si>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</si>
  <si>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</si>
  <si>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</si>
  <si>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</si>
  <si>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</si>
  <si>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</si>
  <si>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</si>
  <si>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</si>
  <si>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</si>
  <si>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</si>
  <si>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</si>
  <si>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</si>
  <si>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</si>
  <si>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</si>
  <si>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</si>
  <si>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</si>
  <si>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</si>
  <si>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</si>
  <si>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</si>
  <si>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</si>
  <si>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</si>
  <si>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</si>
  <si>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</si>
  <si>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</si>
  <si>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</si>
  <si>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</si>
  <si>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</si>
  <si>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</si>
  <si>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</si>
  <si>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</si>
  <si>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</si>
  <si>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</si>
  <si>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</si>
  <si>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</si>
  <si>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</si>
  <si>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</si>
  <si>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</si>
  <si>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</si>
  <si>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</si>
  <si>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</si>
  <si>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</si>
  <si>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</si>
  <si>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</si>
  <si>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</si>
  <si>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</si>
  <si>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</si>
  <si>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</si>
  <si>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</si>
  <si>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</si>
  <si>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</si>
  <si>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</si>
  <si>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</si>
  <si>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</si>
  <si>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</si>
  <si>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</si>
  <si>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</si>
  <si>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</si>
  <si>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</si>
  <si>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</si>
  <si>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</si>
  <si>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</si>
  <si>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</si>
  <si>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</si>
  <si>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</si>
  <si>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</si>
  <si>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</si>
  <si>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</si>
  <si>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</si>
  <si>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</si>
  <si>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</si>
  <si>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</si>
  <si>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</si>
  <si>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</si>
  <si>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</si>
  <si>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</si>
  <si>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</si>
  <si>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</si>
  <si>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</si>
  <si>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</si>
  <si>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</si>
  <si>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</si>
  <si>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</si>
  <si>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</si>
  <si>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</si>
  <si>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</si>
  <si>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</si>
  <si>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</si>
  <si>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</si>
  <si>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</si>
  <si>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</si>
  <si>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</si>
  <si>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</si>
  <si>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</si>
  <si>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</si>
  <si>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</si>
  <si>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</si>
  <si>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</si>
  <si>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</si>
  <si>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</si>
  <si>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</si>
  <si>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</si>
  <si>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</si>
  <si>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</si>
  <si>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</si>
  <si>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</si>
  <si>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</si>
  <si>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</si>
  <si>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</si>
  <si>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</si>
  <si>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</si>
  <si>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</si>
  <si>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</si>
  <si>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</si>
  <si>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</si>
  <si>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</si>
  <si>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</si>
  <si>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</si>
  <si>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</si>
  <si>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</si>
  <si>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</si>
  <si>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</si>
  <si>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</si>
  <si>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</si>
  <si>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</si>
  <si>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</si>
  <si>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</si>
  <si>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</si>
  <si>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</si>
  <si>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</si>
  <si>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</si>
  <si>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</si>
  <si>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</si>
  <si>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</si>
  <si>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</si>
  <si>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</si>
  <si>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</si>
  <si>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</si>
  <si>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</si>
  <si>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</si>
  <si>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</si>
  <si>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</si>
  <si>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</si>
  <si>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</si>
  <si>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</si>
  <si>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</si>
  <si>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</si>
  <si>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</si>
  <si>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</si>
  <si>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</si>
  <si>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</si>
  <si>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</si>
  <si>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</si>
  <si>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</si>
  <si>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</si>
  <si>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</si>
  <si>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</si>
  <si>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</si>
  <si>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</si>
  <si>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</si>
  <si>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</si>
  <si>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</si>
  <si>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</si>
  <si>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</si>
  <si>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</si>
  <si>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</si>
  <si>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</si>
  <si>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</si>
  <si>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</si>
  <si>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</si>
  <si>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</si>
  <si>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</si>
  <si>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</si>
  <si>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</si>
  <si>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</si>
  <si>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</si>
  <si>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</si>
  <si>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</si>
  <si>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</si>
  <si>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</si>
  <si>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</si>
  <si>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</si>
  <si>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</si>
  <si>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</si>
  <si>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</si>
  <si>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</si>
  <si>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</si>
  <si>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</si>
  <si>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</si>
  <si>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</si>
  <si>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</si>
  <si>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</si>
  <si>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</si>
  <si>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</si>
  <si>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</si>
  <si>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</si>
  <si>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</si>
  <si>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</si>
  <si>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</si>
  <si>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</si>
  <si>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</si>
  <si>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</si>
  <si>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</si>
  <si>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</si>
  <si>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</si>
  <si>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</si>
  <si>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</si>
  <si>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</si>
  <si>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</si>
  <si>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</si>
  <si>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</si>
  <si>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</si>
  <si>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</si>
  <si>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</si>
  <si>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</si>
  <si>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</si>
  <si>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</si>
  <si>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</si>
  <si>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</si>
  <si>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</si>
  <si>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</si>
  <si>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</si>
  <si>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</si>
  <si>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</si>
  <si>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</si>
  <si>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</si>
  <si>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</si>
  <si>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</si>
  <si>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</si>
  <si>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</si>
  <si>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</si>
  <si>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</si>
  <si>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</si>
  <si>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</si>
  <si>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</si>
  <si>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</si>
  <si>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</si>
  <si>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</si>
  <si>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</si>
  <si>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</si>
  <si>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</si>
  <si>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</si>
  <si>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</si>
  <si>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</si>
  <si>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</si>
  <si>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</si>
  <si>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</si>
  <si>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</si>
  <si>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</si>
  <si>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</si>
  <si>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</si>
  <si>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</si>
  <si>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</si>
  <si>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</si>
  <si>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</si>
  <si>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</si>
  <si>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</si>
  <si>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</si>
  <si>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</si>
  <si>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</si>
  <si>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</si>
  <si>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</si>
  <si>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</si>
  <si>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</si>
  <si>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</si>
  <si>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</si>
  <si>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</si>
  <si>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</si>
  <si>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</si>
  <si>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</si>
  <si>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</si>
  <si>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</si>
  <si>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</si>
  <si>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</si>
  <si>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</si>
  <si>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</si>
  <si>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</si>
  <si>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</si>
  <si>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</si>
  <si>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</si>
  <si>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</si>
  <si>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</si>
  <si>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</si>
  <si>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</si>
  <si>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</si>
  <si>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</si>
  <si>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</si>
  <si>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</si>
  <si>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</si>
  <si>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</si>
  <si>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</si>
  <si>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</si>
  <si>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</si>
  <si>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</si>
  <si>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</si>
  <si>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</si>
  <si>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</si>
  <si>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</si>
  <si>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</si>
  <si>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</si>
  <si>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</si>
  <si>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</si>
  <si>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</si>
  <si>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</si>
  <si>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</si>
  <si>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</si>
  <si>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</si>
  <si>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</si>
  <si>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</si>
  <si>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</si>
  <si>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</si>
  <si>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</si>
  <si>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</si>
  <si>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</si>
  <si>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</si>
  <si>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</si>
  <si>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</si>
  <si>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</si>
  <si>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</si>
  <si>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</si>
  <si>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</si>
  <si>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</si>
  <si>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</si>
  <si>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</si>
  <si>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</si>
  <si>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</si>
  <si>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</si>
  <si>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</si>
  <si>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</si>
  <si>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</si>
  <si>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</si>
  <si>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</si>
  <si>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</si>
  <si>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</si>
  <si>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</si>
  <si>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</si>
  <si>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</si>
  <si>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</si>
  <si>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</si>
  <si>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</si>
  <si>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</si>
  <si>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</si>
  <si>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</si>
  <si>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</si>
  <si>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</si>
  <si>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</si>
  <si>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</si>
  <si>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</si>
  <si>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</si>
  <si>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</si>
  <si>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</si>
  <si>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</si>
  <si>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</si>
  <si>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</si>
  <si>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</si>
  <si>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</si>
  <si>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</si>
  <si>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</si>
  <si>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</si>
  <si>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</si>
  <si>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</si>
  <si>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</si>
  <si>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</si>
  <si>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</si>
  <si>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</si>
  <si>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</si>
  <si>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</si>
  <si>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</si>
  <si>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</si>
  <si>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</si>
  <si>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</si>
  <si>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</si>
  <si>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</si>
  <si>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</si>
  <si>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</si>
  <si>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</si>
  <si>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</si>
  <si>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</si>
  <si>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</si>
  <si>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</si>
  <si>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</si>
  <si>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</si>
  <si>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</si>
  <si>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</si>
  <si>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</si>
  <si>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</si>
  <si>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</si>
  <si>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</si>
  <si>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</si>
  <si>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</si>
  <si>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</si>
  <si>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</si>
  <si>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</si>
  <si>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</si>
  <si>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</si>
  <si>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</si>
  <si>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</si>
  <si>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</si>
  <si>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</si>
  <si>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</si>
  <si>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</si>
  <si>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</si>
  <si>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</si>
  <si>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</si>
  <si>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</si>
  <si>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</si>
  <si>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</si>
  <si>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</si>
  <si>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</si>
  <si>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</si>
  <si>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</si>
  <si>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</si>
  <si>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</si>
  <si>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</si>
  <si>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</si>
  <si>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</si>
  <si>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</si>
  <si>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</si>
  <si>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</si>
  <si>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</si>
  <si>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</si>
  <si>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</si>
  <si>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</si>
  <si>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</si>
  <si>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</si>
  <si>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</si>
  <si>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</si>
  <si>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</si>
  <si>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</si>
  <si>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</si>
  <si>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</si>
  <si>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</si>
  <si>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</si>
  <si>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</si>
  <si>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</si>
  <si>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</si>
  <si>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</si>
  <si>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</si>
  <si>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</si>
  <si>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</si>
  <si>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</si>
  <si>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</si>
  <si>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</si>
  <si>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</si>
  <si>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</si>
  <si>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</si>
  <si>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</si>
  <si>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</si>
  <si>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</si>
  <si>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</si>
  <si>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</si>
  <si>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</si>
  <si>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</si>
  <si>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</si>
  <si>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</si>
  <si>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</si>
  <si>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</si>
  <si>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</si>
  <si>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</si>
  <si>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</si>
  <si>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</si>
  <si>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</si>
  <si>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</si>
  <si>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</si>
  <si>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</si>
  <si>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</si>
  <si>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</si>
  <si>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</si>
  <si>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</si>
  <si>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</si>
  <si>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</si>
  <si>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</si>
  <si>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</si>
  <si>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</si>
  <si>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</si>
  <si>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</si>
  <si>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</si>
  <si>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</si>
  <si>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</si>
  <si>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</si>
  <si>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</si>
  <si>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</si>
  <si>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</si>
  <si>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</si>
  <si>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</si>
  <si>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</si>
  <si>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</si>
  <si>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</si>
  <si>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</si>
  <si>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</si>
  <si>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</si>
  <si>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</si>
  <si>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</si>
  <si>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</si>
  <si>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</si>
  <si>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</si>
  <si>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</si>
  <si>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</si>
  <si>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</si>
  <si>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</si>
  <si>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</si>
  <si>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</si>
  <si>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</si>
  <si>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</si>
  <si>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</si>
  <si>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</si>
  <si>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</si>
  <si>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</si>
  <si>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</si>
  <si>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</si>
  <si>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</si>
  <si>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</si>
  <si>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</si>
  <si>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</si>
  <si>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</si>
  <si>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</si>
  <si>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</si>
  <si>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</si>
  <si>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</si>
  <si>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</si>
  <si>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</si>
  <si>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</si>
  <si>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</si>
  <si>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</si>
  <si>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</si>
  <si>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</si>
  <si>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</si>
  <si>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</si>
  <si>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</si>
  <si>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</si>
  <si>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</si>
  <si>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</si>
  <si>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</si>
  <si>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</si>
  <si>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</si>
  <si>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</si>
  <si>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</si>
  <si>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</si>
  <si>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</si>
  <si>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</si>
  <si>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</si>
  <si>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</si>
  <si>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</si>
  <si>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</si>
  <si>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</si>
  <si>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</si>
  <si>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</si>
  <si>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</si>
  <si>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</si>
  <si>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</si>
  <si>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</si>
  <si>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</si>
  <si>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</si>
  <si>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</si>
  <si>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</si>
  <si>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</si>
  <si>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</si>
  <si>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</si>
  <si>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</si>
  <si>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</si>
  <si>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</si>
  <si>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</si>
  <si>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</si>
  <si>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</si>
  <si>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</si>
  <si>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</si>
  <si>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</si>
  <si>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</si>
  <si>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</si>
  <si>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</si>
  <si>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</si>
  <si>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</si>
  <si>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</si>
  <si>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</si>
  <si>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</si>
  <si>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</si>
  <si>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</si>
  <si>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</si>
  <si>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</si>
  <si>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</si>
  <si>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</si>
  <si>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</si>
  <si>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</si>
  <si>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</si>
  <si>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</si>
  <si>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</si>
  <si>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</si>
  <si>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</si>
  <si>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</si>
  <si>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</si>
  <si>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</si>
  <si>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</si>
  <si>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</si>
  <si>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</si>
  <si>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</si>
  <si>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</si>
  <si>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</si>
  <si>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</si>
  <si>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</si>
  <si>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</si>
  <si>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</si>
  <si>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</si>
  <si>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</si>
  <si>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</si>
  <si>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</si>
  <si>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</si>
  <si>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</si>
  <si>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</si>
  <si>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</si>
  <si>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</si>
  <si>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</si>
  <si>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</si>
  <si>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</si>
  <si>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</si>
  <si>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</si>
  <si>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</si>
  <si>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</si>
  <si>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</si>
  <si>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</si>
  <si>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</si>
  <si>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</si>
  <si>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</si>
  <si>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</si>
  <si>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</si>
  <si>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</si>
  <si>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</si>
  <si>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</si>
  <si>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</si>
  <si>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</si>
  <si>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</si>
  <si>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</si>
  <si>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</si>
  <si>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</si>
  <si>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</si>
  <si>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</si>
  <si>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</si>
  <si>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</si>
  <si>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</si>
  <si>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</si>
  <si>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</si>
  <si>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</si>
  <si>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</si>
  <si>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</si>
  <si>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</si>
  <si>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</si>
  <si>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</si>
  <si>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</si>
  <si>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</si>
  <si>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</si>
  <si>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</si>
  <si>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</si>
  <si>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</si>
  <si>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</si>
  <si>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</si>
  <si>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</si>
  <si>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</si>
  <si>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</si>
  <si>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</si>
  <si>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</si>
  <si>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</si>
  <si>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</si>
  <si>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</si>
  <si>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</si>
  <si>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</si>
  <si>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</si>
  <si>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</si>
  <si>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</si>
  <si>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</si>
  <si>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</si>
  <si>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</si>
  <si>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</si>
  <si>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</si>
  <si>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</si>
  <si>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</si>
  <si>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</si>
  <si>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</si>
  <si>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</si>
  <si>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</si>
  <si>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</si>
  <si>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</si>
  <si>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</si>
  <si>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</si>
  <si>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</si>
  <si>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</si>
  <si>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</si>
  <si>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</si>
  <si>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</si>
  <si>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</si>
  <si>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</si>
  <si>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</si>
  <si>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</si>
  <si>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</si>
  <si>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</si>
  <si>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</si>
  <si>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</si>
  <si>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</si>
  <si>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</si>
  <si>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</si>
  <si>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</si>
  <si>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</si>
  <si>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</si>
  <si>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</si>
  <si>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</si>
  <si>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</si>
  <si>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</si>
  <si>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</si>
  <si>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</si>
  <si>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</si>
  <si>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</si>
  <si>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</si>
  <si>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</si>
  <si>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</si>
  <si>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</si>
  <si>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</si>
  <si>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</si>
  <si>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</si>
  <si>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</si>
  <si>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</si>
  <si>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</si>
  <si>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</si>
  <si>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</si>
  <si>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</si>
  <si>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</si>
  <si>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</si>
  <si>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</si>
  <si>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</si>
  <si>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</si>
  <si>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</si>
  <si>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</si>
  <si>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</si>
  <si>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</si>
  <si>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</si>
  <si>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</si>
  <si>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</si>
  <si>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</si>
  <si>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</si>
  <si>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</si>
  <si>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</si>
  <si>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</si>
  <si>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</si>
  <si>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</si>
  <si>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</si>
  <si>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</si>
  <si>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</si>
  <si>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</si>
  <si>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</si>
  <si>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</si>
  <si>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</si>
  <si>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</si>
  <si>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</si>
  <si>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</si>
  <si>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</si>
  <si>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</si>
  <si>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</si>
  <si>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</si>
  <si>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</si>
  <si>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</si>
  <si>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</si>
  <si>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</si>
  <si>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</si>
  <si>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</si>
  <si>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</si>
  <si>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</si>
  <si>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</si>
  <si>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</si>
  <si>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</si>
  <si>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</si>
  <si>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</si>
  <si>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</si>
  <si>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</si>
  <si>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</si>
  <si>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</si>
  <si>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</si>
  <si>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</si>
  <si>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</si>
  <si>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</si>
  <si>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</si>
  <si>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</si>
  <si>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</si>
  <si>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</si>
  <si>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</si>
  <si>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</si>
  <si>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</si>
  <si>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</si>
  <si>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</si>
  <si>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</si>
  <si>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</si>
  <si>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</si>
  <si>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</si>
  <si>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</si>
  <si>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</si>
  <si>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</si>
  <si>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</si>
  <si>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</si>
  <si>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</si>
  <si>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</si>
  <si>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</si>
  <si>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</si>
  <si>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</si>
  <si>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</si>
  <si>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</si>
  <si>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</si>
  <si>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</si>
  <si>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</si>
  <si>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</si>
  <si>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</si>
  <si>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</si>
  <si>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</si>
  <si>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</si>
  <si>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</si>
  <si>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</si>
  <si>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</si>
  <si>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</si>
  <si>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</si>
  <si>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</si>
  <si>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</si>
  <si>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</si>
  <si>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</si>
  <si>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</si>
  <si>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</si>
  <si>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</si>
  <si>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</si>
  <si>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</si>
  <si>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</si>
  <si>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</si>
  <si>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</si>
  <si>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</si>
  <si>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</si>
  <si>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</si>
  <si>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</si>
  <si>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</si>
  <si>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</si>
  <si>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</si>
  <si>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</si>
  <si>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</si>
  <si>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</si>
  <si>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</si>
  <si>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</si>
  <si>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</si>
  <si>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</si>
  <si>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</si>
  <si>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</si>
  <si>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</si>
  <si>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</si>
  <si>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</si>
  <si>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</si>
  <si>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</si>
  <si>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</si>
  <si>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</si>
  <si>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</si>
  <si>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</si>
  <si>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</si>
  <si>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</si>
  <si>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</si>
  <si>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</si>
  <si>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</si>
  <si>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</si>
  <si>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</si>
  <si>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</si>
  <si>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</si>
  <si>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</si>
  <si>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</si>
  <si>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</si>
  <si>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</si>
  <si>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</si>
  <si>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</si>
  <si>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</si>
  <si>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</si>
  <si>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</si>
  <si>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</si>
  <si>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</si>
  <si>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</si>
  <si>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</si>
  <si>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</si>
  <si>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</si>
  <si>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</si>
  <si>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</si>
  <si>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</si>
  <si>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</si>
  <si>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</si>
  <si>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</si>
  <si>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</si>
  <si>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</si>
  <si>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</si>
  <si>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</si>
  <si>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</si>
  <si>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</si>
  <si>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</si>
  <si>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</si>
  <si>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</si>
  <si>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</si>
  <si>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</si>
  <si>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</si>
  <si>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</si>
  <si>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</si>
  <si>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</si>
  <si>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</si>
  <si>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</si>
  <si>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</si>
  <si>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</si>
  <si>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</si>
  <si>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</si>
  <si>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</si>
  <si>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</si>
  <si>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</si>
  <si>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</si>
  <si>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</si>
  <si>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</si>
  <si>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</si>
  <si>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</si>
  <si>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</si>
  <si>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</si>
  <si>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</si>
  <si>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</si>
  <si>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</si>
  <si>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</si>
  <si>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</si>
  <si>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</si>
  <si>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</si>
  <si>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</si>
  <si>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</si>
  <si>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</si>
  <si>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</si>
  <si>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</si>
  <si>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</si>
  <si>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</si>
  <si>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</si>
  <si>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</si>
  <si>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</si>
  <si>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</si>
  <si>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</si>
  <si>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</si>
  <si>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</si>
  <si>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</si>
  <si>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</si>
  <si>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</si>
  <si>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</si>
  <si>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</si>
  <si>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</si>
  <si>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</si>
  <si>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</si>
  <si>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</si>
  <si>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</si>
  <si>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</si>
  <si>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</si>
  <si>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</si>
  <si>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</si>
  <si>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</si>
  <si>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</si>
  <si>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</si>
  <si>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</si>
  <si>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</si>
  <si>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</si>
  <si>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</si>
  <si>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</si>
  <si>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</si>
  <si>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</si>
  <si>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</si>
  <si>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</si>
  <si>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</si>
  <si>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</si>
  <si>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</si>
  <si>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</si>
  <si>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</si>
  <si>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</si>
  <si>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</si>
  <si>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</si>
  <si>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</si>
  <si>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</si>
  <si>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</si>
  <si>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</si>
  <si>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</si>
  <si>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</si>
  <si>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</si>
  <si>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</si>
  <si>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</si>
  <si>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</si>
  <si>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</si>
  <si>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</si>
  <si>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</si>
  <si>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</si>
  <si>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</si>
  <si>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</si>
  <si>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</si>
  <si>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</si>
  <si>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</si>
  <si>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</si>
  <si>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</si>
  <si>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</si>
  <si>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</si>
  <si>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</si>
  <si>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</si>
  <si>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</si>
  <si>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</si>
  <si>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</si>
  <si>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</si>
  <si>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</si>
  <si>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</si>
  <si>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</si>
  <si>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</si>
  <si>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</si>
  <si>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</si>
  <si>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</si>
  <si>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</si>
  <si>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</si>
  <si>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</si>
  <si>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</si>
  <si>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</si>
  <si>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</si>
  <si>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</si>
  <si>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</si>
  <si>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</si>
  <si>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</si>
  <si>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</si>
  <si>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</si>
  <si>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</si>
  <si>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</si>
  <si>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</si>
  <si>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</si>
  <si>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</si>
  <si>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</si>
  <si>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</si>
  <si>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</si>
  <si>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</si>
  <si>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</si>
  <si>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</si>
  <si>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</si>
  <si>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</si>
  <si>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</si>
  <si>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</si>
  <si>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</si>
  <si>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</si>
  <si>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</si>
  <si>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</si>
  <si>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</si>
  <si>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</si>
  <si>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</si>
  <si>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</si>
  <si>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</si>
  <si>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</si>
  <si>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</si>
  <si>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</si>
  <si>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</si>
  <si>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</si>
  <si>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</si>
  <si>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</si>
  <si>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</si>
  <si>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</si>
  <si>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</si>
  <si>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</si>
  <si>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</si>
  <si>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</si>
  <si>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</si>
  <si>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</si>
  <si>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</si>
  <si>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</si>
  <si>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</si>
  <si>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</si>
  <si>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</si>
  <si>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</si>
  <si>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</si>
  <si>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</si>
  <si>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</si>
  <si>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</si>
  <si>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</si>
  <si>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</si>
  <si>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</si>
  <si>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</si>
  <si>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</si>
  <si>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</si>
  <si>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</si>
  <si>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</si>
  <si>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</si>
  <si>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</si>
  <si>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</si>
  <si>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</si>
  <si>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</si>
  <si>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</si>
  <si>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</si>
  <si>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</si>
  <si>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</si>
  <si>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</si>
  <si>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</si>
  <si>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</si>
  <si>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</si>
  <si>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</si>
  <si>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</si>
  <si>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</si>
  <si>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</si>
  <si>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</si>
  <si>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</si>
  <si>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</si>
  <si>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</si>
  <si>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</si>
  <si>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</si>
  <si>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</si>
  <si>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</si>
  <si>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</si>
  <si>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</si>
  <si>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</si>
  <si>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</si>
  <si>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</si>
  <si>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</si>
  <si>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</si>
  <si>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</si>
  <si>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</si>
  <si>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</si>
  <si>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</si>
  <si>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</si>
  <si>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</si>
  <si>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</si>
  <si>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</si>
  <si>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</si>
  <si>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</si>
  <si>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</si>
  <si>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</si>
  <si>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</si>
  <si>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</si>
  <si>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</si>
  <si>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</si>
  <si>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</si>
  <si>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</si>
  <si>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</si>
  <si>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</si>
  <si>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</si>
  <si>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</si>
  <si>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</si>
  <si>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</si>
  <si>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</si>
  <si>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</si>
  <si>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</si>
  <si>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</si>
  <si>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</si>
  <si>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</si>
  <si>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</si>
  <si>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</si>
  <si>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</si>
  <si>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</si>
  <si>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</si>
  <si>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</si>
  <si>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</si>
  <si>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</si>
  <si>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</si>
  <si>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</si>
  <si>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</si>
  <si>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</si>
  <si>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</si>
  <si>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</si>
  <si>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</si>
  <si>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</si>
  <si>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</si>
  <si>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</si>
  <si>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</si>
  <si>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</si>
  <si>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</si>
  <si>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</si>
  <si>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</si>
  <si>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</si>
  <si>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</si>
  <si>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</si>
  <si>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</si>
  <si>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</si>
  <si>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</si>
  <si>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</si>
  <si>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</si>
  <si>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</si>
  <si>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</si>
  <si>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</si>
  <si>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</si>
  <si>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</si>
  <si>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</si>
  <si>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</si>
  <si>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</si>
  <si>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</si>
  <si>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</si>
  <si>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</si>
  <si>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</si>
  <si>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</si>
  <si>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</si>
  <si>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</si>
  <si>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</si>
  <si>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</si>
  <si>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</si>
  <si>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</si>
  <si>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</si>
  <si>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</si>
  <si>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</si>
  <si>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</si>
  <si>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</si>
  <si>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</si>
  <si>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</si>
  <si>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</si>
  <si>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</si>
  <si>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</si>
  <si>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</si>
  <si>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</si>
  <si>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</si>
  <si>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</si>
  <si>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</si>
  <si>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</si>
  <si>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</si>
  <si>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</si>
  <si>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</si>
  <si>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</si>
  <si>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</si>
  <si>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</si>
  <si>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</si>
  <si>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</si>
  <si>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</si>
  <si>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</si>
  <si>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</si>
  <si>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</si>
  <si>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</si>
  <si>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</si>
  <si>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</si>
  <si>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</si>
  <si>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</si>
  <si>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</si>
  <si>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</si>
  <si>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</si>
  <si>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</si>
  <si>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</si>
  <si>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</si>
  <si>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</si>
  <si>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</si>
  <si>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</si>
  <si>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</si>
  <si>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</si>
  <si>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</si>
  <si>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</si>
  <si>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</si>
  <si>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</si>
  <si>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</si>
  <si>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</si>
  <si>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</si>
  <si>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</si>
  <si>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</si>
  <si>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</si>
  <si>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</si>
  <si>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</si>
  <si>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</si>
  <si>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</si>
  <si>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</si>
  <si>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</si>
  <si>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</si>
  <si>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</si>
  <si>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</si>
  <si>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</si>
  <si>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</si>
  <si>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</si>
  <si>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</si>
  <si>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</si>
  <si>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</si>
  <si>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</si>
  <si>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</si>
  <si>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</si>
  <si>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</si>
  <si>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</si>
  <si>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</si>
  <si>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</si>
  <si>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</si>
  <si>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</si>
  <si>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</si>
  <si>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</si>
  <si>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</si>
  <si>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</si>
  <si>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</si>
  <si>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</si>
  <si>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</si>
  <si>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</si>
  <si>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</si>
  <si>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</si>
  <si>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</si>
  <si>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</si>
  <si>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</si>
  <si>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</si>
  <si>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</si>
  <si>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</si>
  <si>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</si>
  <si>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</si>
  <si>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</si>
  <si>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</si>
  <si>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</si>
  <si>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</si>
  <si>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</si>
  <si>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</si>
  <si>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</si>
  <si>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</si>
  <si>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</si>
  <si>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</si>
  <si>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</si>
  <si>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</si>
  <si>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</si>
  <si>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</si>
  <si>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</si>
  <si>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</si>
  <si>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</si>
  <si>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</si>
  <si>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</si>
  <si>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</si>
  <si>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</si>
  <si>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</si>
  <si>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</si>
  <si>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</si>
  <si>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</si>
  <si>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</si>
  <si>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</si>
  <si>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</si>
  <si>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</si>
  <si>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</si>
  <si>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</si>
  <si>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</si>
  <si>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</si>
  <si>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</si>
  <si>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</si>
  <si>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</si>
  <si>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</si>
  <si>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</si>
  <si>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</si>
  <si>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</si>
  <si>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</si>
  <si>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</si>
  <si>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</si>
  <si>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</si>
  <si>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</si>
  <si>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</si>
  <si>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</si>
  <si>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</si>
  <si>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</si>
  <si>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</si>
  <si>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</si>
  <si>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</si>
  <si>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</si>
  <si>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</si>
  <si>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</si>
  <si>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</si>
  <si>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</si>
  <si>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</si>
  <si>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</si>
  <si>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</si>
  <si>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</si>
  <si>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</si>
  <si>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</si>
  <si>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</si>
  <si>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</si>
  <si>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</si>
  <si>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</si>
  <si>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</si>
  <si>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</si>
  <si>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</si>
  <si>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</si>
  <si>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</si>
  <si>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</si>
  <si>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</si>
  <si>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</si>
  <si>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</si>
  <si>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</si>
  <si>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</si>
  <si>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</si>
  <si>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</si>
  <si>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</si>
  <si>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</si>
  <si>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</si>
  <si>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</si>
  <si>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</si>
  <si>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</si>
  <si>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</si>
  <si>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</si>
  <si>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</si>
  <si>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</si>
  <si>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</si>
  <si>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</si>
  <si>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</si>
  <si>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</si>
  <si>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</si>
  <si>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</si>
  <si>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</si>
  <si>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</si>
  <si>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</si>
  <si>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</si>
  <si>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</si>
  <si>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</si>
  <si>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</si>
  <si>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</si>
  <si>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</si>
  <si>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</si>
  <si>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</si>
  <si>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</si>
  <si>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</si>
  <si>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</si>
  <si>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</si>
  <si>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</si>
  <si>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</si>
  <si>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</si>
  <si>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</si>
  <si>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</si>
  <si>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</si>
  <si>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</si>
  <si>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</si>
  <si>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</si>
  <si>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</si>
  <si>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</si>
  <si>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</si>
  <si>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</si>
  <si>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</si>
  <si>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</si>
  <si>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</si>
  <si>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</si>
  <si>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</si>
  <si>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</si>
  <si>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</si>
  <si>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</si>
  <si>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</si>
  <si>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</si>
  <si>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</si>
  <si>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</si>
  <si>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</si>
  <si>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</si>
  <si>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</si>
  <si>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</si>
  <si>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</si>
  <si>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</si>
  <si>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</si>
  <si>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</si>
  <si>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</si>
  <si>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</si>
  <si>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</si>
  <si>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</si>
  <si>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</si>
  <si>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</si>
  <si>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</si>
  <si>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</si>
  <si>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</si>
  <si>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</si>
  <si>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</si>
  <si>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</si>
  <si>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</si>
  <si>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</si>
  <si>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</si>
  <si>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</si>
  <si>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</si>
  <si>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</si>
  <si>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</si>
  <si>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</si>
  <si>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</si>
  <si>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</si>
  <si>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</si>
  <si>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</si>
  <si>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</si>
  <si>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</si>
  <si>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</si>
  <si>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</si>
  <si>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</si>
  <si>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</si>
  <si>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</si>
  <si>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</si>
  <si>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</si>
  <si>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</si>
  <si>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</si>
  <si>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</si>
  <si>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</si>
  <si>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</si>
  <si>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</si>
  <si>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</si>
  <si>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</si>
  <si>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</si>
  <si>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</si>
  <si>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</si>
  <si>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</si>
  <si>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</si>
  <si>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</si>
  <si>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</si>
  <si>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</si>
  <si>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</si>
  <si>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</si>
  <si>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</si>
  <si>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</si>
  <si>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</si>
  <si>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</si>
  <si>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</si>
  <si>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</si>
  <si>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</si>
  <si>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</si>
  <si>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</si>
  <si>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</si>
  <si>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</si>
  <si>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</si>
  <si>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</si>
  <si>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</si>
  <si>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</si>
  <si>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</si>
  <si>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</si>
  <si>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</si>
  <si>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</si>
  <si>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</si>
  <si>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</si>
  <si>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</si>
  <si>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</si>
  <si>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</si>
  <si>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</si>
  <si>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</si>
  <si>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</si>
  <si>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</si>
  <si>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</si>
  <si>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</si>
  <si>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</si>
  <si>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</si>
  <si>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</si>
  <si>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</si>
  <si>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</si>
  <si>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</si>
  <si>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</si>
  <si>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</si>
  <si>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</si>
  <si>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</si>
  <si>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</si>
  <si>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</si>
  <si>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</si>
  <si>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</si>
  <si>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</si>
  <si>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</si>
  <si>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</si>
  <si>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</si>
  <si>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</si>
  <si>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</si>
  <si>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</si>
  <si>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</si>
  <si>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</si>
  <si>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</si>
  <si>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</si>
  <si>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</si>
  <si>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</si>
  <si>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</si>
  <si>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</si>
  <si>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</si>
  <si>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</si>
  <si>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</si>
  <si>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</si>
  <si>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</si>
  <si>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</si>
  <si>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</si>
  <si>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</si>
  <si>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</si>
  <si>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</si>
  <si>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</si>
  <si>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</si>
  <si>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</si>
  <si>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</si>
  <si>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</si>
  <si>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</si>
  <si>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</si>
  <si>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</si>
  <si>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</si>
  <si>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</si>
  <si>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</si>
  <si>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</si>
  <si>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</si>
  <si>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</si>
  <si>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</si>
  <si>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</si>
  <si>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</si>
  <si>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</si>
  <si>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</si>
  <si>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</si>
  <si>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</si>
  <si>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</si>
  <si>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</si>
  <si>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</si>
  <si>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</si>
  <si>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</si>
  <si>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</si>
  <si>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</si>
  <si>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</si>
  <si>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</si>
  <si>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</si>
  <si>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</si>
  <si>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</si>
  <si>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</si>
  <si>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</si>
  <si>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</si>
  <si>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</si>
  <si>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</si>
  <si>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</si>
  <si>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</si>
  <si>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</si>
  <si>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</si>
  <si>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</si>
  <si>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</si>
  <si>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</si>
  <si>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</si>
  <si>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</si>
  <si>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</si>
  <si>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</si>
  <si>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</si>
  <si>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</si>
  <si>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</si>
  <si>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</si>
  <si>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</si>
  <si>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</si>
  <si>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</si>
  <si>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</si>
  <si>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</si>
  <si>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</si>
  <si>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</si>
  <si>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</si>
  <si>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</si>
  <si>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</si>
  <si>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</si>
  <si>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</si>
  <si>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</si>
  <si>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</si>
  <si>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</si>
  <si>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</si>
  <si>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</si>
  <si>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</si>
  <si>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</si>
  <si>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</si>
  <si>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</si>
  <si>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</si>
  <si>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</si>
  <si>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</si>
  <si>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</si>
  <si>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</si>
  <si>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</si>
  <si>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</si>
  <si>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</si>
  <si>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</si>
  <si>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</si>
  <si>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</si>
  <si>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</si>
  <si>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</si>
  <si>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</si>
  <si>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</si>
  <si>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</si>
  <si>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</si>
  <si>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</si>
  <si>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</si>
  <si>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</si>
  <si>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</si>
  <si>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</si>
  <si>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</si>
  <si>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</si>
  <si>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</si>
  <si>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</si>
  <si>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</si>
  <si>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</si>
  <si>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</si>
  <si>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</si>
  <si>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</si>
  <si>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</si>
  <si>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</si>
  <si>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</si>
  <si>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</si>
  <si>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</si>
  <si>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</si>
  <si>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</si>
  <si>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</si>
  <si>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</si>
  <si>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</si>
  <si>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</si>
  <si>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</si>
  <si>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</si>
  <si>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</si>
  <si>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</si>
  <si>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</si>
  <si>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</si>
  <si>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</si>
  <si>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</si>
  <si>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</si>
  <si>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</si>
  <si>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</si>
  <si>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</si>
  <si>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</si>
  <si>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</si>
  <si>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</si>
  <si>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</si>
  <si>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</si>
  <si>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</si>
  <si>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</si>
  <si>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</si>
  <si>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</si>
  <si>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</si>
  <si>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</si>
  <si>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</si>
  <si>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</si>
  <si>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</si>
  <si>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</si>
  <si>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</si>
  <si>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</si>
  <si>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</si>
  <si>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</si>
  <si>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</si>
  <si>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</si>
  <si>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</si>
  <si>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</si>
  <si>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</si>
  <si>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</si>
  <si>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</si>
  <si>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</si>
  <si>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</si>
  <si>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</si>
  <si>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</si>
  <si>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</si>
  <si>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</si>
  <si>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</si>
  <si>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</si>
  <si>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</si>
  <si>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</si>
  <si>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</si>
  <si>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</si>
  <si>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</si>
  <si>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</si>
  <si>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</si>
  <si>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</si>
  <si>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</si>
  <si>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</si>
  <si>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</si>
  <si>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</si>
  <si>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</si>
  <si>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</si>
  <si>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</si>
  <si>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</si>
  <si>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</si>
  <si>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</si>
  <si>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</si>
  <si>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</si>
  <si>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</si>
  <si>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</si>
  <si>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</si>
  <si>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</si>
  <si>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</si>
  <si>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</si>
  <si>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</si>
  <si>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</si>
  <si>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</si>
  <si>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</si>
  <si>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</si>
  <si>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</si>
  <si>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</si>
  <si>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</si>
  <si>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</si>
  <si>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</si>
  <si>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</si>
  <si>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</si>
  <si>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</si>
  <si>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</si>
  <si>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</si>
  <si>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</si>
  <si>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</si>
  <si>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</si>
  <si>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</si>
  <si>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</si>
  <si>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</si>
  <si>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</si>
  <si>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</si>
  <si>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</si>
  <si>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</si>
  <si>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</si>
  <si>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</si>
  <si>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</si>
  <si>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</si>
  <si>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</si>
  <si>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</si>
  <si>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</si>
  <si>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</si>
  <si>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</si>
  <si>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</si>
  <si>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</si>
  <si>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</si>
  <si>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</si>
  <si>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</si>
  <si>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</si>
  <si>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</si>
  <si>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</si>
  <si>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</si>
  <si>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</si>
  <si>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</si>
  <si>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</si>
  <si>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</si>
  <si>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</si>
  <si>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</si>
  <si>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</si>
  <si>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</si>
  <si>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</si>
  <si>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</si>
  <si>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</si>
  <si>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</si>
  <si>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</si>
  <si>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</si>
  <si>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</si>
  <si>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</si>
  <si>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</si>
  <si>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</si>
  <si>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</si>
  <si>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</si>
  <si>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</si>
  <si>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</si>
  <si>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</si>
  <si>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</si>
  <si>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</si>
  <si>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</si>
  <si>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</si>
  <si>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</si>
  <si>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</si>
  <si>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</si>
  <si>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</si>
  <si>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</si>
  <si>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</si>
  <si>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</si>
  <si>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</si>
  <si>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</si>
  <si>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</si>
  <si>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</si>
  <si>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</si>
  <si>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</si>
  <si>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</si>
  <si>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</si>
  <si>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</si>
  <si>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</si>
  <si>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</si>
  <si>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</si>
  <si>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</si>
  <si>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</si>
  <si>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</si>
  <si>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</si>
  <si>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</si>
  <si>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</si>
  <si>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</si>
  <si>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</si>
  <si>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</si>
  <si>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</si>
  <si>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</si>
  <si>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</si>
  <si>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</si>
  <si>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</si>
  <si>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</si>
  <si>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</si>
  <si>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</si>
  <si>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</si>
  <si>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</si>
  <si>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</si>
  <si>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</si>
  <si>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</si>
  <si>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</si>
  <si>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</si>
  <si>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</si>
  <si>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</si>
  <si>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</si>
  <si>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</si>
  <si>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</si>
  <si>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</si>
  <si>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</si>
  <si>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</si>
  <si>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</si>
  <si>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</si>
  <si>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</si>
  <si>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</si>
  <si>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</si>
  <si>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</si>
  <si>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</si>
  <si>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</si>
  <si>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</si>
  <si>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</si>
  <si>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</si>
  <si>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</si>
  <si>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</si>
  <si>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</si>
  <si>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</si>
  <si>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</si>
  <si>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</si>
  <si>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</si>
  <si>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</si>
  <si>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</si>
  <si>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</si>
  <si>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</si>
  <si>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</si>
  <si>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</si>
  <si>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</si>
  <si>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</si>
  <si>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</si>
  <si>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</si>
  <si>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</si>
  <si>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</si>
  <si>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</si>
  <si>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</si>
  <si>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</si>
  <si>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</si>
  <si>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</si>
  <si>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</si>
  <si>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</si>
  <si>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</si>
  <si>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</si>
  <si>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</si>
  <si>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</si>
  <si>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</si>
  <si>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</si>
  <si>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</si>
  <si>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</si>
  <si>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</si>
  <si>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</si>
  <si>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</si>
  <si>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</si>
  <si>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</si>
  <si>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</si>
  <si>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</si>
  <si>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</si>
  <si>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</si>
  <si>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</si>
  <si>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</si>
  <si>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</si>
  <si>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</si>
  <si>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</si>
  <si>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</si>
  <si>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</si>
  <si>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</si>
  <si>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</si>
  <si>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</si>
  <si>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</si>
  <si>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</si>
  <si>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</si>
  <si>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</si>
  <si>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</si>
  <si>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</si>
  <si>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</si>
  <si>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</si>
  <si>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</si>
  <si>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</si>
  <si>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</si>
  <si>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</si>
  <si>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</si>
  <si>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</si>
  <si>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</si>
  <si>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</si>
  <si>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</si>
  <si>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</si>
  <si>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</si>
  <si>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</si>
  <si>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</si>
  <si>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</si>
  <si>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</si>
  <si>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</si>
  <si>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</si>
  <si>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</si>
  <si>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</si>
  <si>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</si>
  <si>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</si>
  <si>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</si>
  <si>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</si>
  <si>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</si>
  <si>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</si>
  <si>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</si>
  <si>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</si>
  <si>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</si>
  <si>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</si>
  <si>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</si>
  <si>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</si>
  <si>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</si>
  <si>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</si>
  <si>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</si>
  <si>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</si>
  <si>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</si>
  <si>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</si>
  <si>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</si>
  <si>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</si>
  <si>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</si>
  <si>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</si>
  <si>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</si>
  <si>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</si>
  <si>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</si>
  <si>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</si>
  <si>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</si>
  <si>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</si>
  <si>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</si>
  <si>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</si>
  <si>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</si>
  <si>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</si>
  <si>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</si>
  <si>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</si>
  <si>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</si>
  <si>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</si>
  <si>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</si>
  <si>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</si>
  <si>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</si>
  <si>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</si>
  <si>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</si>
  <si>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</si>
  <si>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</si>
  <si>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</si>
  <si>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</si>
  <si>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</si>
  <si>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</si>
  <si>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</si>
  <si>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</si>
  <si>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</si>
  <si>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</si>
  <si>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</si>
  <si>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</si>
  <si>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</si>
  <si>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</si>
  <si>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</si>
  <si>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</si>
  <si>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</si>
  <si>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</si>
  <si>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</si>
  <si>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</si>
  <si>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</si>
  <si>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</si>
  <si>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</si>
  <si>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</si>
  <si>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</si>
  <si>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</si>
  <si>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</si>
  <si>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</si>
  <si>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</si>
  <si>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</si>
  <si>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</si>
  <si>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</si>
  <si>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</si>
  <si>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</si>
  <si>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</si>
  <si>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</si>
  <si>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</si>
  <si>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</si>
  <si>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</si>
  <si>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</si>
  <si>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</si>
  <si>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</si>
  <si>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</si>
  <si>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</si>
  <si>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</si>
  <si>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</si>
  <si>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</si>
  <si>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</si>
  <si>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</si>
  <si>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</si>
  <si>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</si>
  <si>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</si>
  <si>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</si>
  <si>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</si>
  <si>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</si>
  <si>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</si>
  <si>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</si>
  <si>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</si>
  <si>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</si>
  <si>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</si>
  <si>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</si>
  <si>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</si>
  <si>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</si>
  <si>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</si>
  <si>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</si>
  <si>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</si>
  <si>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</si>
  <si>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</si>
  <si>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</si>
  <si>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</si>
  <si>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</si>
  <si>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</si>
  <si>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</si>
  <si>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</si>
  <si>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</si>
  <si>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</si>
  <si>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</si>
  <si>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</si>
  <si>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</si>
  <si>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</si>
  <si>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</si>
  <si>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</si>
  <si>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</si>
  <si>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</si>
  <si>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</si>
  <si>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</si>
  <si>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</si>
  <si>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</si>
  <si>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</si>
  <si>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</si>
  <si>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</si>
  <si>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</si>
  <si>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</si>
  <si>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</si>
  <si>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</si>
  <si>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</si>
  <si>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</si>
  <si>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</si>
  <si>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</si>
  <si>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</si>
  <si>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</si>
  <si>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</si>
  <si>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</si>
  <si>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</si>
  <si>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</si>
  <si>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</si>
  <si>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</si>
  <si>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</si>
  <si>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</si>
  <si>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</si>
  <si>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</si>
  <si>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</si>
  <si>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</si>
  <si>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</si>
  <si>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</si>
  <si>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</si>
  <si>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</si>
  <si>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</si>
  <si>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</si>
  <si>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</si>
  <si>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</si>
  <si>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</si>
  <si>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</si>
  <si>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</si>
  <si>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</si>
  <si>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</si>
  <si>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</si>
  <si>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</si>
  <si>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</si>
  <si>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</si>
  <si>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</si>
  <si>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</si>
  <si>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</si>
  <si>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</si>
  <si>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</si>
  <si>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</si>
  <si>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</si>
  <si>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</si>
  <si>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</si>
  <si>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</si>
  <si>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</si>
  <si>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</si>
  <si>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</si>
  <si>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</si>
  <si>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</si>
  <si>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</si>
  <si>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</si>
  <si>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</si>
  <si>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</si>
  <si>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</si>
  <si>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</si>
  <si>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</si>
  <si>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</si>
  <si>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</si>
  <si>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</si>
  <si>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</si>
  <si>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</si>
  <si>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</si>
  <si>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</si>
  <si>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</si>
  <si>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</si>
  <si>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</si>
  <si>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</si>
  <si>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</si>
  <si>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</si>
  <si>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</si>
  <si>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</si>
  <si>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</si>
  <si>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</si>
  <si>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</si>
  <si>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</si>
  <si>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</si>
  <si>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</si>
  <si>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</si>
  <si>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</si>
  <si>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</si>
  <si>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</si>
  <si>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</si>
  <si>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</si>
  <si>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</si>
  <si>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</si>
  <si>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</si>
  <si>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</si>
  <si>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</si>
  <si>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</si>
  <si>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</si>
  <si>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</si>
  <si>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</si>
  <si>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</si>
  <si>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</si>
  <si>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</si>
  <si>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</si>
  <si>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</si>
  <si>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</si>
  <si>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</si>
  <si>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</si>
  <si>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</si>
  <si>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</si>
  <si>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</si>
  <si>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</si>
  <si>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</si>
  <si>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</si>
  <si>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</si>
  <si>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</si>
  <si>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</si>
  <si>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</si>
  <si>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</si>
  <si>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</si>
  <si>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</si>
  <si>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</si>
  <si>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</si>
  <si>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</si>
  <si>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</si>
  <si>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</si>
  <si>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</si>
  <si>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</si>
  <si>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</si>
  <si>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</si>
  <si>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</si>
  <si>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</si>
  <si>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</si>
  <si>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</si>
  <si>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</si>
  <si>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</si>
  <si>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</si>
  <si>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</si>
  <si>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</si>
  <si>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</si>
  <si>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</si>
  <si>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</si>
  <si>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</si>
  <si>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</si>
  <si>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</si>
  <si>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</si>
  <si>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</si>
  <si>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</si>
  <si>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</si>
  <si>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</si>
  <si>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</si>
  <si>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</si>
  <si>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</si>
  <si>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</si>
  <si>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</si>
  <si>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</si>
  <si>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</si>
  <si>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</si>
  <si>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</si>
  <si>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</si>
  <si>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</si>
  <si>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</si>
  <si>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</si>
  <si>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</si>
  <si>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</si>
  <si>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</si>
  <si>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</si>
  <si>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</si>
  <si>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</si>
  <si>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</si>
  <si>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</si>
  <si>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</si>
  <si>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</si>
  <si>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</si>
  <si>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</si>
  <si>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</si>
  <si>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</si>
  <si>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</si>
  <si>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</si>
  <si>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</si>
  <si>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</si>
  <si>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</si>
  <si>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</si>
  <si>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</si>
  <si>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</si>
  <si>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</si>
  <si>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</si>
  <si>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</si>
  <si>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</si>
  <si>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</si>
  <si>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</si>
  <si>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</si>
  <si>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</si>
  <si>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</si>
  <si>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</si>
  <si>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</si>
  <si>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</si>
  <si>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</si>
  <si>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</si>
  <si>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</si>
  <si>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</si>
  <si>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</si>
  <si>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</si>
  <si>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</si>
  <si>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</si>
  <si>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</si>
  <si>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</si>
  <si>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</si>
  <si>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</si>
  <si>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</si>
  <si>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</si>
  <si>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</si>
  <si>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</si>
  <si>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</si>
  <si>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</si>
  <si>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</si>
  <si>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</si>
  <si>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</si>
  <si>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</si>
  <si>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</si>
  <si>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</si>
  <si>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</si>
  <si>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</si>
  <si>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</si>
  <si>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</si>
  <si>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</si>
  <si>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</si>
  <si>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</si>
  <si>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</si>
  <si>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</si>
  <si>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</si>
  <si>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</si>
  <si>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</si>
  <si>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</si>
  <si>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</si>
  <si>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</si>
  <si>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</si>
  <si>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</si>
  <si>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</si>
  <si>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</si>
  <si>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</si>
  <si>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</si>
  <si>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</si>
  <si>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</si>
  <si>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</si>
  <si>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</si>
  <si>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</si>
  <si>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</si>
  <si>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</si>
  <si>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</si>
  <si>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</si>
  <si>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</si>
  <si>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</si>
  <si>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</si>
  <si>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</si>
  <si>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</si>
  <si>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</si>
  <si>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</si>
  <si>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</si>
  <si>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</si>
  <si>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</si>
  <si>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</si>
  <si>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</si>
  <si>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</si>
  <si>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</si>
  <si>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</si>
  <si>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</si>
  <si>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</si>
  <si>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</si>
  <si>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</si>
  <si>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</si>
  <si>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</si>
  <si>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</si>
  <si>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</si>
  <si>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</si>
  <si>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</si>
  <si>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</si>
  <si>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</si>
  <si>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</si>
  <si>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</si>
  <si>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</si>
  <si>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</si>
  <si>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</si>
  <si>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</si>
  <si>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</si>
  <si>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</si>
  <si>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</si>
  <si>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</si>
  <si>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</si>
  <si>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</si>
  <si>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</si>
  <si>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</si>
  <si>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</si>
  <si>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</si>
  <si>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</si>
  <si>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</si>
  <si>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</si>
  <si>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</si>
  <si>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</si>
  <si>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</si>
  <si>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</si>
  <si>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</si>
  <si>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</si>
  <si>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</si>
  <si>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</si>
  <si>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</si>
  <si>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</si>
  <si>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</si>
  <si>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</si>
  <si>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</si>
  <si>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</si>
  <si>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</si>
  <si>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</si>
  <si>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</si>
  <si>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</si>
  <si>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</si>
  <si>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</si>
  <si>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</si>
  <si>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</si>
  <si>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</si>
  <si>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</si>
  <si>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</si>
  <si>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</si>
  <si>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</si>
  <si>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</si>
  <si>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</si>
  <si>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</si>
  <si>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</si>
  <si>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</si>
  <si>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</si>
  <si>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</si>
  <si>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</si>
  <si>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</si>
  <si>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</si>
  <si>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</si>
  <si>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</si>
  <si>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</si>
  <si>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</si>
  <si>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</si>
  <si>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</si>
  <si>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</si>
  <si>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</si>
  <si>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</si>
  <si>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</si>
  <si>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</si>
  <si>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</si>
  <si>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</si>
  <si>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</si>
  <si>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</si>
  <si>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</si>
  <si>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</si>
  <si>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</si>
  <si>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</si>
  <si>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</si>
  <si>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</si>
  <si>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</si>
  <si>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</si>
  <si>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</si>
  <si>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</si>
  <si>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</si>
  <si>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</si>
  <si>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</si>
  <si>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</si>
  <si>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</si>
  <si>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</si>
  <si>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</si>
  <si>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</si>
  <si>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</si>
  <si>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</si>
  <si>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</si>
  <si>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</si>
  <si>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</si>
  <si>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</si>
  <si>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</si>
  <si>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</si>
  <si>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</si>
  <si>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</si>
  <si>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</si>
  <si>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</si>
  <si>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</si>
  <si>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</si>
  <si>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</si>
  <si>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</si>
  <si>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</si>
  <si>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</si>
  <si>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</si>
  <si>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</si>
  <si>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</si>
  <si>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</si>
  <si>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</si>
  <si>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</si>
  <si>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</si>
  <si>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</si>
  <si>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</si>
  <si>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</si>
  <si>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</si>
  <si>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</si>
  <si>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</si>
  <si>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</si>
  <si>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</si>
  <si>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</si>
  <si>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</si>
  <si>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</si>
  <si>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</si>
  <si>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</si>
  <si>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</si>
  <si>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</si>
  <si>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</si>
  <si>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</si>
  <si>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</si>
  <si>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</si>
  <si>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</si>
  <si>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</si>
  <si>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</si>
  <si>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</si>
  <si>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</si>
  <si>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</si>
  <si>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</si>
  <si>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</si>
  <si>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</si>
  <si>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</si>
  <si>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</si>
  <si>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</si>
  <si>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</si>
  <si>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</si>
  <si>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</si>
  <si>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</si>
  <si>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</si>
  <si>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</si>
  <si>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</si>
  <si>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</si>
  <si>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</si>
  <si>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</si>
  <si>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</si>
  <si>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</si>
  <si>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</si>
  <si>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</si>
  <si>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</si>
  <si>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</si>
  <si>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</si>
  <si>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</si>
  <si>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</si>
  <si>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</si>
  <si>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</si>
  <si>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</si>
  <si>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</si>
  <si>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</si>
  <si>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</si>
  <si>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</si>
  <si>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</si>
  <si>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</si>
  <si>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</si>
  <si>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</si>
  <si>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</si>
  <si>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</si>
  <si>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</si>
  <si>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</si>
  <si>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</si>
  <si>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</si>
  <si>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</si>
  <si>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</si>
  <si>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</si>
  <si>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</si>
  <si>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</si>
  <si>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</si>
  <si>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</si>
  <si>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</si>
  <si>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</si>
  <si>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</si>
  <si>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</si>
  <si>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</si>
  <si>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</si>
  <si>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</si>
  <si>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</si>
  <si>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</si>
  <si>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</si>
  <si>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</si>
  <si>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</si>
  <si>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</si>
  <si>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</si>
  <si>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</si>
  <si>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</si>
  <si>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</si>
  <si>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</si>
  <si>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</si>
  <si>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</si>
  <si>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</si>
  <si>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</si>
  <si>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</si>
  <si>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</si>
  <si>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</si>
  <si>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</si>
  <si>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</si>
  <si>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</si>
  <si>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</si>
  <si>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</si>
  <si>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</si>
  <si>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</si>
  <si>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</si>
  <si>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</si>
  <si>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</si>
  <si>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</si>
  <si>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</si>
  <si>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</si>
  <si>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</si>
  <si>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</si>
  <si>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</si>
  <si>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</si>
  <si>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</si>
  <si>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</si>
  <si>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</si>
  <si>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</si>
  <si>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</si>
  <si>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</si>
  <si>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</si>
  <si>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</si>
  <si>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</si>
  <si>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</si>
  <si>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</si>
  <si>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</si>
  <si>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</si>
  <si>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</si>
  <si>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</si>
  <si>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</si>
  <si>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</si>
  <si>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</si>
  <si>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</si>
  <si>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</si>
  <si>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</si>
  <si>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</si>
  <si>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</si>
  <si>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</si>
  <si>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</si>
  <si>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</si>
  <si>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</si>
  <si>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</si>
  <si>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</si>
  <si>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</si>
  <si>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</si>
  <si>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</si>
  <si>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</si>
  <si>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</si>
  <si>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</si>
  <si>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</si>
  <si>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</si>
  <si>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</si>
  <si>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</si>
  <si>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</si>
  <si>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</si>
  <si>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</si>
  <si>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</si>
  <si>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</si>
  <si>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</si>
  <si>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</si>
  <si>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</si>
  <si>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</si>
  <si>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</si>
  <si>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</si>
  <si>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</si>
  <si>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</si>
  <si>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</si>
  <si>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</si>
  <si>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</si>
  <si>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</si>
  <si>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</si>
  <si>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</si>
  <si>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</si>
  <si>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</si>
  <si>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</si>
  <si>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</si>
  <si>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</si>
  <si>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</si>
  <si>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</si>
  <si>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</si>
  <si>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</si>
  <si>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</si>
  <si>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</si>
  <si>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</si>
  <si>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</si>
  <si>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</si>
  <si>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</si>
  <si>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</si>
  <si>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</si>
  <si>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</si>
  <si>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</si>
  <si>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</si>
  <si>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</si>
  <si>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</si>
  <si>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</si>
  <si>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</si>
  <si>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</si>
  <si>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</si>
  <si>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</si>
  <si>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</si>
  <si>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</si>
  <si>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</si>
  <si>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</si>
  <si>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</si>
  <si>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</si>
  <si>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</si>
  <si>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</si>
  <si>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</si>
  <si>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</si>
  <si>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</si>
  <si>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</si>
  <si>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</si>
  <si>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</si>
  <si>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</si>
  <si>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</si>
  <si>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</si>
  <si>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</si>
  <si>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</si>
  <si>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</si>
  <si>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</si>
  <si>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</si>
  <si>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</si>
  <si>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</si>
  <si>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</si>
  <si>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</si>
  <si>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</si>
  <si>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</si>
  <si>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</si>
  <si>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</si>
  <si>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</si>
  <si>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</si>
  <si>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</si>
  <si>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</si>
  <si>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</si>
  <si>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</si>
  <si>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</si>
  <si>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</si>
  <si>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</si>
  <si>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</si>
  <si>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</si>
  <si>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</si>
  <si>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</si>
  <si>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</si>
  <si>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</si>
  <si>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</si>
  <si>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</si>
  <si>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</si>
  <si>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</si>
  <si>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</si>
  <si>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</si>
  <si>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</si>
  <si>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</si>
  <si>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</si>
  <si>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</si>
  <si>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</si>
  <si>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</si>
  <si>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</si>
  <si>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</si>
  <si>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</si>
  <si>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</si>
  <si>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</si>
  <si>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</si>
  <si>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</si>
  <si>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</si>
  <si>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</si>
  <si>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</si>
  <si>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</si>
  <si>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</si>
  <si>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</si>
  <si>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</si>
  <si>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</si>
  <si>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</si>
  <si>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</si>
  <si>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</si>
  <si>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</si>
  <si>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</si>
  <si>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</si>
  <si>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</si>
  <si>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</si>
  <si>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</si>
  <si>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</si>
  <si>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</si>
  <si>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</si>
  <si>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</si>
  <si>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</si>
  <si>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</si>
  <si>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</si>
  <si>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</si>
  <si>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</si>
  <si>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</si>
  <si>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</si>
  <si>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</si>
  <si>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</si>
  <si>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</si>
  <si>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</si>
  <si>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</si>
  <si>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</si>
  <si>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</si>
  <si>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</si>
  <si>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</si>
  <si>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</si>
  <si>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</si>
  <si>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</si>
  <si>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</si>
  <si>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</si>
  <si>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</si>
  <si>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</si>
  <si>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</si>
  <si>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</si>
  <si>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</si>
  <si>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</si>
  <si>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</si>
  <si>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</si>
  <si>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</si>
  <si>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</si>
  <si>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</si>
  <si>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</si>
  <si>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</si>
  <si>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</si>
  <si>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</si>
  <si>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</si>
  <si>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</si>
  <si>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</si>
  <si>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</si>
  <si>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</si>
  <si>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</si>
  <si>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</si>
  <si>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</si>
  <si>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</si>
  <si>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</si>
  <si>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</si>
  <si>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</si>
  <si>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</si>
  <si>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</si>
  <si>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</si>
  <si>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</si>
  <si>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</si>
  <si>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</si>
  <si>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</si>
  <si>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</si>
  <si>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</si>
  <si>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</si>
  <si>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</si>
  <si>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</si>
  <si>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</si>
  <si>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</si>
  <si>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</si>
  <si>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</si>
  <si>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</si>
  <si>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</si>
  <si>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</si>
  <si>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</si>
  <si>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</si>
  <si>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</si>
  <si>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</si>
  <si>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</si>
  <si>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</si>
  <si>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</si>
  <si>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</si>
  <si>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</si>
  <si>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</si>
  <si>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</si>
  <si>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</si>
  <si>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</si>
  <si>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</si>
  <si>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</si>
  <si>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</si>
  <si>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</si>
  <si>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</si>
  <si>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</si>
  <si>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</si>
  <si>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</si>
  <si>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</si>
  <si>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</si>
  <si>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</si>
  <si>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</si>
  <si>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</si>
  <si>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</si>
  <si>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</si>
  <si>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</si>
  <si>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</si>
  <si>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</si>
  <si>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</si>
  <si>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</si>
  <si>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</si>
  <si>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</si>
  <si>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</si>
  <si>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</si>
  <si>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</si>
  <si>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</si>
  <si>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</si>
  <si>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</si>
  <si>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</si>
  <si>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</si>
  <si>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</si>
  <si>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</si>
  <si>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</si>
  <si>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</si>
  <si>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</si>
  <si>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</si>
  <si>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</si>
  <si>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</si>
  <si>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</si>
  <si>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</si>
  <si>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</si>
  <si>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</si>
  <si>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</si>
  <si>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</si>
  <si>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</si>
  <si>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</si>
  <si>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</si>
  <si>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</si>
  <si>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</si>
  <si>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</si>
  <si>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</si>
  <si>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</si>
  <si>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</si>
  <si>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</si>
  <si>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</si>
  <si>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</si>
  <si>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</si>
  <si>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</si>
  <si>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</si>
  <si>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</si>
  <si>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</si>
  <si>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</si>
  <si>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</si>
  <si>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</si>
  <si>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</si>
  <si>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</si>
  <si>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</si>
  <si>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</si>
  <si>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</si>
  <si>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</si>
  <si>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</si>
  <si>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</si>
  <si>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</si>
  <si>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</si>
  <si>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</si>
  <si>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</si>
  <si>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</si>
  <si>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</si>
  <si>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</si>
  <si>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</si>
  <si>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</si>
  <si>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</si>
  <si>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</si>
  <si>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</si>
  <si>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</si>
  <si>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</si>
  <si>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</si>
  <si>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</si>
  <si>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</si>
  <si>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</si>
  <si>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</si>
  <si>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</si>
  <si>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</si>
  <si>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</si>
  <si>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</si>
  <si>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</si>
  <si>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</si>
  <si>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</si>
  <si>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</si>
  <si>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</si>
  <si>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</si>
  <si>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</si>
  <si>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</si>
  <si>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</si>
  <si>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</si>
  <si>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</si>
  <si>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</si>
  <si>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</si>
  <si>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</si>
  <si>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</si>
  <si>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</si>
  <si>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</si>
  <si>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</si>
  <si>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</si>
  <si>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</si>
  <si>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</si>
  <si>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</si>
  <si>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</si>
  <si>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</si>
  <si>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</si>
  <si>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</si>
  <si>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</si>
  <si>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</si>
  <si>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</si>
  <si>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</si>
  <si>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</si>
  <si>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</si>
  <si>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</si>
  <si>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</si>
  <si>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</si>
  <si>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</si>
  <si>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</si>
  <si>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</si>
  <si>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</si>
  <si>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</si>
  <si>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</si>
  <si>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</si>
  <si>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</si>
  <si>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</si>
  <si>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</si>
  <si>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</si>
  <si>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</si>
  <si>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</si>
  <si>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</si>
  <si>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</si>
  <si>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</si>
  <si>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</si>
  <si>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</si>
  <si>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</si>
  <si>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</si>
  <si>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</si>
  <si>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</si>
  <si>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</si>
  <si>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</si>
  <si>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</si>
  <si>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</si>
  <si>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</si>
  <si>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</si>
  <si>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</si>
  <si>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</si>
  <si>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</si>
  <si>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</si>
  <si>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</si>
  <si>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</si>
  <si>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</si>
  <si>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</si>
  <si>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</si>
  <si>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</si>
  <si>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</si>
  <si>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</si>
  <si>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</si>
  <si>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</si>
  <si>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</si>
  <si>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</si>
  <si>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</si>
  <si>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</si>
  <si>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</si>
  <si>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</si>
  <si>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</si>
  <si>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</si>
  <si>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</si>
  <si>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</si>
  <si>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</si>
  <si>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</si>
  <si>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</si>
  <si>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</si>
  <si>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</si>
  <si>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</si>
  <si>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</si>
  <si>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</si>
  <si>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</si>
  <si>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</si>
  <si>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</si>
  <si>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</si>
  <si>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</si>
  <si>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</si>
  <si>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</si>
  <si>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</si>
  <si>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</si>
  <si>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</si>
  <si>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</si>
  <si>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</si>
  <si>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</si>
  <si>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</si>
  <si>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</si>
  <si>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</si>
  <si>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</si>
  <si>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</si>
  <si>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</si>
  <si>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</si>
  <si>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</si>
  <si>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</si>
  <si>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</si>
  <si>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</si>
  <si>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</si>
  <si>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</si>
  <si>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</si>
  <si>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</si>
  <si>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</si>
  <si>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</si>
  <si>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</si>
  <si>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</si>
  <si>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</si>
  <si>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</si>
  <si>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</si>
  <si>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</si>
  <si>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</si>
  <si>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</si>
  <si>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</si>
  <si>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</si>
  <si>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</si>
  <si>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</si>
  <si>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</si>
  <si>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</si>
  <si>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</si>
  <si>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</si>
  <si>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</si>
  <si>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</si>
  <si>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</si>
  <si>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</si>
  <si>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</si>
  <si>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</si>
  <si>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</si>
  <si>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</si>
  <si>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</si>
  <si>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</si>
  <si>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</si>
  <si>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</si>
  <si>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</si>
  <si>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</si>
  <si>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</si>
  <si>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</si>
  <si>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</si>
  <si>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</si>
  <si>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</si>
  <si>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</si>
  <si>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</si>
  <si>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</si>
  <si>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</si>
  <si>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</si>
  <si>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</si>
  <si>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</si>
  <si>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</si>
  <si>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</si>
  <si>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</si>
  <si>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</si>
  <si>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</si>
  <si>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</si>
  <si>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</si>
  <si>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</si>
  <si>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</si>
  <si>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</si>
  <si>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</si>
  <si>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</si>
  <si>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</si>
  <si>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</si>
  <si>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</si>
  <si>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</si>
  <si>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</si>
  <si>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</si>
  <si>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</si>
  <si>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</si>
  <si>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</si>
  <si>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</si>
  <si>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</si>
  <si>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</si>
  <si>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</si>
  <si>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</si>
  <si>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</si>
  <si>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</si>
  <si>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</si>
  <si>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</si>
  <si>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</si>
  <si>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</si>
  <si>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</si>
  <si>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</si>
  <si>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</si>
  <si>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</si>
  <si>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</si>
  <si>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</si>
  <si>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</si>
  <si>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</si>
  <si>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</si>
  <si>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</si>
  <si>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</si>
  <si>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</si>
  <si>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</si>
  <si>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</si>
  <si>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</si>
  <si>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</si>
  <si>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</si>
  <si>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</si>
  <si>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</si>
  <si>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</si>
  <si>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</si>
  <si>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</si>
  <si>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</si>
  <si>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</si>
  <si>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</si>
  <si>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</si>
  <si>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</si>
  <si>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</si>
  <si>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</si>
  <si>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</si>
  <si>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</si>
  <si>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</si>
  <si>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</si>
  <si>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</si>
  <si>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</si>
  <si>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</si>
  <si>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</si>
  <si>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</si>
  <si>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</si>
  <si>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</si>
  <si>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</si>
  <si>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</si>
  <si>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</si>
  <si>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</si>
  <si>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</si>
  <si>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</si>
  <si>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</si>
  <si>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</si>
  <si>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</si>
  <si>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</si>
  <si>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</si>
  <si>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</si>
  <si>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</si>
  <si>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</si>
  <si>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</si>
  <si>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</si>
  <si>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</si>
  <si>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</si>
  <si>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</si>
  <si>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</si>
  <si>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</si>
  <si>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</si>
  <si>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</si>
  <si>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</si>
  <si>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</si>
  <si>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</si>
  <si>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</si>
  <si>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</si>
  <si>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</si>
  <si>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</si>
  <si>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</si>
  <si>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</si>
  <si>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</si>
  <si>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</si>
  <si>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</si>
  <si>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</si>
  <si>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</si>
  <si>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</si>
  <si>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</si>
  <si>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</si>
  <si>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</si>
  <si>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</si>
  <si>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</si>
  <si>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</si>
  <si>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</si>
  <si>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</si>
  <si>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</si>
  <si>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</si>
  <si>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</si>
  <si>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</si>
  <si>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</si>
  <si>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</si>
  <si>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</si>
  <si>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</si>
  <si>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</si>
  <si>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</si>
  <si>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</si>
  <si>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</si>
  <si>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</si>
  <si>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</si>
  <si>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</si>
  <si>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</si>
  <si>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</si>
  <si>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</si>
  <si>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</si>
  <si>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</si>
  <si>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</si>
  <si>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</si>
  <si>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</si>
  <si>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</si>
  <si>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</si>
  <si>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</si>
  <si>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</si>
  <si>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</si>
  <si>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</si>
  <si>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</si>
  <si>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</si>
  <si>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</si>
  <si>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</si>
  <si>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</si>
  <si>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</si>
  <si>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</si>
  <si>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</si>
  <si>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</si>
  <si>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</si>
  <si>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</si>
  <si>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</si>
  <si>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</si>
  <si>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</si>
  <si>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</si>
  <si>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</si>
  <si>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</si>
  <si>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</si>
  <si>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</si>
  <si>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</si>
  <si>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</si>
  <si>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</si>
  <si>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</si>
  <si>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</si>
  <si>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</si>
  <si>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</si>
  <si>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</si>
  <si>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</si>
  <si>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</si>
  <si>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</si>
  <si>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</si>
  <si>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</si>
  <si>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</si>
  <si>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</si>
  <si>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</si>
  <si>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</si>
  <si>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</si>
  <si>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</si>
  <si>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</si>
  <si>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</si>
  <si>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</si>
  <si>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</si>
  <si>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</si>
  <si>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</si>
  <si>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</si>
  <si>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</si>
  <si>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</si>
  <si>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</si>
  <si>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</si>
  <si>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</si>
  <si>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</si>
  <si>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</si>
  <si>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</si>
  <si>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</si>
  <si>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</si>
  <si>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</si>
  <si>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</si>
  <si>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</si>
  <si>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</si>
  <si>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</si>
  <si>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</si>
  <si>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</si>
  <si>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</si>
  <si>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</si>
  <si>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</si>
  <si>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</si>
  <si>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</si>
  <si>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</si>
  <si>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</si>
  <si>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</si>
  <si>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</si>
  <si>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</si>
  <si>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</si>
  <si>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</si>
  <si>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</si>
  <si>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</si>
  <si>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</si>
  <si>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</si>
  <si>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</si>
  <si>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</si>
  <si>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</si>
  <si>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</si>
  <si>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</si>
  <si>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</si>
  <si>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</si>
  <si>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</si>
  <si>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</si>
  <si>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</si>
  <si>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</si>
  <si>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</si>
  <si>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</si>
  <si>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</si>
  <si>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</si>
  <si>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</si>
  <si>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</si>
  <si>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</si>
  <si>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</si>
  <si>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</si>
  <si>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</si>
  <si>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</si>
  <si>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</si>
  <si>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</si>
  <si>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</si>
  <si>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</si>
  <si>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</si>
  <si>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</si>
  <si>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</si>
  <si>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</si>
  <si>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</si>
  <si>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</si>
  <si>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</si>
  <si>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</si>
  <si>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</si>
  <si>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</si>
  <si>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</si>
  <si>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</si>
  <si>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</si>
  <si>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</si>
  <si>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</si>
  <si>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</si>
  <si>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</si>
  <si>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</si>
  <si>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</si>
  <si>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</si>
  <si>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</si>
  <si>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</si>
  <si>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</si>
  <si>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</si>
  <si>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</si>
  <si>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</si>
  <si>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</si>
  <si>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</si>
  <si>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</si>
  <si>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</si>
  <si>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</si>
  <si>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</si>
  <si>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</si>
  <si>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</si>
  <si>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</si>
  <si>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</si>
  <si>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</si>
  <si>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</si>
  <si>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</si>
  <si>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</si>
  <si>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</si>
  <si>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</si>
  <si>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</si>
  <si>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</si>
  <si>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</si>
  <si>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</si>
  <si>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</si>
  <si>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</si>
  <si>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</si>
  <si>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</si>
  <si>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</si>
  <si>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</si>
  <si>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</si>
  <si>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</si>
  <si>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</si>
  <si>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</si>
  <si>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</si>
  <si>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</si>
  <si>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</si>
  <si>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</si>
  <si>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</si>
  <si>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</si>
  <si>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</si>
  <si>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</si>
  <si>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</si>
  <si>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</si>
  <si>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</si>
  <si>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</si>
  <si>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</si>
  <si>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</si>
  <si>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</si>
  <si>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</si>
  <si>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</si>
  <si>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</si>
  <si>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</si>
  <si>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</si>
  <si>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</si>
  <si>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</si>
  <si>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</si>
  <si>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</si>
  <si>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</si>
  <si>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</si>
  <si>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</si>
  <si>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</si>
  <si>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</si>
  <si>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</si>
  <si>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</si>
  <si>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</si>
  <si>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</si>
  <si>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</si>
  <si>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</si>
  <si>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</si>
  <si>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</si>
  <si>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</si>
  <si>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</si>
  <si>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</si>
  <si>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</si>
  <si>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</si>
  <si>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</si>
  <si>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</si>
  <si>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</si>
  <si>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</si>
  <si>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</si>
  <si>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</si>
  <si>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</si>
  <si>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</si>
  <si>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</si>
  <si>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</si>
  <si>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</si>
  <si>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</si>
  <si>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</si>
  <si>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</si>
  <si>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</si>
  <si>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</si>
  <si>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</si>
  <si>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</si>
  <si>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</si>
  <si>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</si>
  <si>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</si>
  <si>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</si>
  <si>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</si>
  <si>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</si>
  <si>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</si>
  <si>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</si>
  <si>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</si>
  <si>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</si>
  <si>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</si>
  <si>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</si>
  <si>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</si>
  <si>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</si>
  <si>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</si>
  <si>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</si>
  <si>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</si>
  <si>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</si>
  <si>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</si>
  <si>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</si>
  <si>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</si>
  <si>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</si>
  <si>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</si>
  <si>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</si>
  <si>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</si>
  <si>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</si>
  <si>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</si>
  <si>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</si>
  <si>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</si>
  <si>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</si>
  <si>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</si>
  <si>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</si>
  <si>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</si>
  <si>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</si>
  <si>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</si>
  <si>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</si>
  <si>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</si>
  <si>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</si>
  <si>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</si>
  <si>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</si>
  <si>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</si>
  <si>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</si>
  <si>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</si>
  <si>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</si>
  <si>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</si>
  <si>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</si>
  <si>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</si>
  <si>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</si>
  <si>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</si>
  <si>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</si>
  <si>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</si>
  <si>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</si>
  <si>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</si>
  <si>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</si>
  <si>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</si>
  <si>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</si>
  <si>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</si>
  <si>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</si>
  <si>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</si>
  <si>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</si>
  <si>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</si>
  <si>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</si>
  <si>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</si>
  <si>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</si>
  <si>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</si>
  <si>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</si>
  <si>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</si>
  <si>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</si>
  <si>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</si>
  <si>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</si>
  <si>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</si>
  <si>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</si>
  <si>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</si>
  <si>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</si>
  <si>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</si>
  <si>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</si>
  <si>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</si>
  <si>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</si>
  <si>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</si>
  <si>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</si>
  <si>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</si>
  <si>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</si>
  <si>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</si>
  <si>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</si>
  <si>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</si>
  <si>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</si>
  <si>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</si>
  <si>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</si>
  <si>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</si>
  <si>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</si>
  <si>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</si>
  <si>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</si>
  <si>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</si>
  <si>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</si>
  <si>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</si>
  <si>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</si>
  <si>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</si>
  <si>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</si>
  <si>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</si>
  <si>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</si>
  <si>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</si>
  <si>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</si>
  <si>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</si>
  <si>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</si>
  <si>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</si>
  <si>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</si>
  <si>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</si>
  <si>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</si>
  <si>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</si>
  <si>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</si>
  <si>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</si>
  <si>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</si>
  <si>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</si>
  <si>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</si>
  <si>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</si>
  <si>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</si>
  <si>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</si>
  <si>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</si>
  <si>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</si>
  <si>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</si>
  <si>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</si>
  <si>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</si>
  <si>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</si>
  <si>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</si>
  <si>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</si>
  <si>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</si>
  <si>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</si>
  <si>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</si>
  <si>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</si>
  <si>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</si>
  <si>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</si>
  <si>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</si>
  <si>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</si>
  <si>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</si>
  <si>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</si>
  <si>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</si>
  <si>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</si>
  <si>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</si>
  <si>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</si>
  <si>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</si>
  <si>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</si>
  <si>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</si>
  <si>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</si>
  <si>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</si>
  <si>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</si>
  <si>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</si>
  <si>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</si>
  <si>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</si>
  <si>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</si>
  <si>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</si>
  <si>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</si>
  <si>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</si>
  <si>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</si>
  <si>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</si>
  <si>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</si>
  <si>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</si>
  <si>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</si>
  <si>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</si>
  <si>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</si>
  <si>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</si>
  <si>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</si>
  <si>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</si>
  <si>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</si>
  <si>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</si>
  <si>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</si>
  <si>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</si>
  <si>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</si>
  <si>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</si>
  <si>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</si>
  <si>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</si>
  <si>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</si>
  <si>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</si>
  <si>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</si>
  <si>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</si>
  <si>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</si>
  <si>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</si>
  <si>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</si>
  <si>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</si>
  <si>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</si>
  <si>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</si>
  <si>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</si>
  <si>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</si>
  <si>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</si>
  <si>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</si>
  <si>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</si>
  <si>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</si>
  <si>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</si>
  <si>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</si>
  <si>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</si>
  <si>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</si>
  <si>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</si>
  <si>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</si>
  <si>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</si>
  <si>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</si>
  <si>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</si>
  <si>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</si>
  <si>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</si>
  <si>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</si>
  <si>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</si>
  <si>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</si>
  <si>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</si>
  <si>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</si>
  <si>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</si>
  <si>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</si>
  <si>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</si>
  <si>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</si>
  <si>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</si>
  <si>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</si>
  <si>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</si>
  <si>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</si>
  <si>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</si>
  <si>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</si>
  <si>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</si>
  <si>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</si>
  <si>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</si>
  <si>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</si>
  <si>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</si>
  <si>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</si>
  <si>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</si>
  <si>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</si>
  <si>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</si>
  <si>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</si>
  <si>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</si>
  <si>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</si>
  <si>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</si>
  <si>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</si>
  <si>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</si>
  <si>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</si>
  <si>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</si>
  <si>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</si>
  <si>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</si>
  <si>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</si>
  <si>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</si>
  <si>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</si>
  <si>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</si>
  <si>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</si>
  <si>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</si>
  <si>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</si>
  <si>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</si>
  <si>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</si>
  <si>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</si>
  <si>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</si>
  <si>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</si>
  <si>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</si>
  <si>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</si>
  <si>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</si>
  <si>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</si>
  <si>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</si>
  <si>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</si>
  <si>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</si>
  <si>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</si>
  <si>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</si>
  <si>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</si>
  <si>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</si>
  <si>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</si>
  <si>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</si>
  <si>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</si>
  <si>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</si>
  <si>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</si>
  <si>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</si>
  <si>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</si>
  <si>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</si>
  <si>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</si>
  <si>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</si>
  <si>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</si>
  <si>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</si>
  <si>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</si>
  <si>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</si>
  <si>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</si>
  <si>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</si>
  <si>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</si>
  <si>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</si>
  <si>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</si>
  <si>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</si>
  <si>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</si>
  <si>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</si>
  <si>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</si>
  <si>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</si>
  <si>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</si>
  <si>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</si>
  <si>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</si>
  <si>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</si>
  <si>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</si>
  <si>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</si>
  <si>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</si>
  <si>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</si>
  <si>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</si>
  <si>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</si>
  <si>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</si>
  <si>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</si>
  <si>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</si>
  <si>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</si>
  <si>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</si>
  <si>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</si>
  <si>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</si>
  <si>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</si>
  <si>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</si>
  <si>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</si>
  <si>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</si>
  <si>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</si>
  <si>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</si>
  <si>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</si>
  <si>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</si>
  <si>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</si>
  <si>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</si>
  <si>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</si>
  <si>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</si>
  <si>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</si>
  <si>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</si>
  <si>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</si>
  <si>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</si>
  <si>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</si>
  <si>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</si>
  <si>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</si>
  <si>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</si>
  <si>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</si>
  <si>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</si>
  <si>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</si>
  <si>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</si>
  <si>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</si>
  <si>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</si>
  <si>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</si>
  <si>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</si>
  <si>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</si>
  <si>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</si>
  <si>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</si>
  <si>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</si>
  <si>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</si>
  <si>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</si>
  <si>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</si>
  <si>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</si>
  <si>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</si>
  <si>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</si>
  <si>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</si>
  <si>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</si>
  <si>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</si>
  <si>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</si>
  <si>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</si>
  <si>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</si>
  <si>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</si>
  <si>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</si>
  <si>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</si>
  <si>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</si>
  <si>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</si>
  <si>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</si>
  <si>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</si>
  <si>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</si>
  <si>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</si>
  <si>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</si>
  <si>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</si>
  <si>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</si>
  <si>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</si>
  <si>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</si>
  <si>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</si>
  <si>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</si>
  <si>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</si>
  <si>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</si>
  <si>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</si>
  <si>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</si>
  <si>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</si>
  <si>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</si>
  <si>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</si>
  <si>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</si>
  <si>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</si>
  <si>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</si>
  <si>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</si>
  <si>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</si>
  <si>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</si>
  <si>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</si>
  <si>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</si>
  <si>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</si>
  <si>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</si>
  <si>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</si>
  <si>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</si>
  <si>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</si>
  <si>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</si>
  <si>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</si>
  <si>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</si>
  <si>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</si>
  <si>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</si>
  <si>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</si>
  <si>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</si>
  <si>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</si>
  <si>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</si>
  <si>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</si>
  <si>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</si>
  <si>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</si>
  <si>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</si>
  <si>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</si>
  <si>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</si>
  <si>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</si>
  <si>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</si>
  <si>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</si>
  <si>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</si>
  <si>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</si>
  <si>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</si>
  <si>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</si>
  <si>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</si>
  <si>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</si>
  <si>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</si>
  <si>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</si>
  <si>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</si>
  <si>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</si>
  <si>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</si>
  <si>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</si>
  <si>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</si>
  <si>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</si>
  <si>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</si>
  <si>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</si>
  <si>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</si>
  <si>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</si>
  <si>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</si>
  <si>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</si>
  <si>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</si>
  <si>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</si>
  <si>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</si>
  <si>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</si>
  <si>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</si>
  <si>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</si>
  <si>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</si>
  <si>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</si>
  <si>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</si>
  <si>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</si>
  <si>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</si>
  <si>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</si>
  <si>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</si>
  <si>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</si>
  <si>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</si>
  <si>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</si>
  <si>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</si>
  <si>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</si>
  <si>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</si>
  <si>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</si>
  <si>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</si>
  <si>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</si>
  <si>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</si>
  <si>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</si>
  <si>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</si>
  <si>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</si>
  <si>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</si>
  <si>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</si>
  <si>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</si>
  <si>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</si>
  <si>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</si>
  <si>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</si>
  <si>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</si>
  <si>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</si>
  <si>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</si>
  <si>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</si>
  <si>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</si>
  <si>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</si>
  <si>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</si>
  <si>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</si>
  <si>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</si>
  <si>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</si>
  <si>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</si>
  <si>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</si>
  <si>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</si>
  <si>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</si>
  <si>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</si>
  <si>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</si>
  <si>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</si>
  <si>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</si>
  <si>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</si>
  <si>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</si>
  <si>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</si>
  <si>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</si>
  <si>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</si>
  <si>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</si>
  <si>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</si>
  <si>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</si>
  <si>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</si>
  <si>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</si>
  <si>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</si>
  <si>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</si>
  <si>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</si>
  <si>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</si>
  <si>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</si>
  <si>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</si>
  <si>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</si>
  <si>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</si>
  <si>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</si>
  <si>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</si>
  <si>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</si>
  <si>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</si>
  <si>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</si>
  <si>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</si>
  <si>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</si>
  <si>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</si>
  <si>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</si>
  <si>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</si>
  <si>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</si>
  <si>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</si>
  <si>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</si>
  <si>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</si>
  <si>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</si>
  <si>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</si>
  <si>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</si>
  <si>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</si>
  <si>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</si>
  <si>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</si>
  <si>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</si>
  <si>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</si>
  <si>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</si>
  <si>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</si>
  <si>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</si>
  <si>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</si>
  <si>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</si>
  <si>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</si>
  <si>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</si>
  <si>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</si>
  <si>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</si>
  <si>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</si>
  <si>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</si>
  <si>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</si>
  <si>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</si>
  <si>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</si>
  <si>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</si>
  <si>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</si>
  <si>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</si>
  <si>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</si>
  <si>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</si>
  <si>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</si>
  <si>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</si>
  <si>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</si>
  <si>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</si>
  <si>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</si>
  <si>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</si>
  <si>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</si>
  <si>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</si>
  <si>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</si>
  <si>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</si>
  <si>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</si>
  <si>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</si>
  <si>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</si>
  <si>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</si>
  <si>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</si>
  <si>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</si>
  <si>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</si>
  <si>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</si>
  <si>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</si>
  <si>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</si>
  <si>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</si>
  <si>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</si>
  <si>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</si>
  <si>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</si>
  <si>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</si>
  <si>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</si>
  <si>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</si>
  <si>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</si>
  <si>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</si>
  <si>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</si>
  <si>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</si>
  <si>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</si>
  <si>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</si>
  <si>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</si>
  <si>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</si>
  <si>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</si>
  <si>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</si>
  <si>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</si>
  <si>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</si>
  <si>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</si>
  <si>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</si>
  <si>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</si>
  <si>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</si>
  <si>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</si>
  <si>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</si>
  <si>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</si>
  <si>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</si>
  <si>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</si>
  <si>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</si>
  <si>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</si>
  <si>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</si>
  <si>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</si>
  <si>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</si>
  <si>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</si>
  <si>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</si>
  <si>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</si>
  <si>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</si>
  <si>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</si>
  <si>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</si>
  <si>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</si>
  <si>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</si>
  <si>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</si>
  <si>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</si>
  <si>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</si>
  <si>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</si>
  <si>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</si>
  <si>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</si>
  <si>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</si>
  <si>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</si>
  <si>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</si>
  <si>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</si>
  <si>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</si>
  <si>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</si>
  <si>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</si>
  <si>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</si>
  <si>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</si>
  <si>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</si>
  <si>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</si>
  <si>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</si>
  <si>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</si>
  <si>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</si>
  <si>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</si>
  <si>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</si>
  <si>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</si>
  <si>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</si>
  <si>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</si>
  <si>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</si>
  <si>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</si>
  <si>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</si>
  <si>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</si>
  <si>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</si>
  <si>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</si>
  <si>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</si>
  <si>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</si>
  <si>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</si>
  <si>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</si>
  <si>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</si>
  <si>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</si>
  <si>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</si>
  <si>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</si>
  <si>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</si>
  <si>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</si>
  <si>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</si>
  <si>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</si>
  <si>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</si>
  <si>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</si>
  <si>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</si>
  <si>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</si>
  <si>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</si>
  <si>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</si>
  <si>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</si>
  <si>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</si>
  <si>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</si>
  <si>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</si>
  <si>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</si>
  <si>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</si>
  <si>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</si>
  <si>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</si>
  <si>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</si>
  <si>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</si>
  <si>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</si>
  <si>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</si>
  <si>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</si>
  <si>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</si>
  <si>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</si>
  <si>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</si>
  <si>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</si>
  <si>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</si>
  <si>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</si>
  <si>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</si>
  <si>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</si>
  <si>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</si>
  <si>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</si>
  <si>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</si>
  <si>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</si>
  <si>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</si>
  <si>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</si>
  <si>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</si>
  <si>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</si>
  <si>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</si>
  <si>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</si>
  <si>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</si>
  <si>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</si>
  <si>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</si>
  <si>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</si>
  <si>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</si>
  <si>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</si>
  <si>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</si>
  <si>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</si>
  <si>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</si>
  <si>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</si>
  <si>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</si>
  <si>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</si>
  <si>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</si>
  <si>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</si>
  <si>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</si>
  <si>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</si>
  <si>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</si>
  <si>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</si>
  <si>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</si>
  <si>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</si>
  <si>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</si>
  <si>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</si>
  <si>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</si>
  <si>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</si>
  <si>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</si>
  <si>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</si>
  <si>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</si>
  <si>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</si>
  <si>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</si>
  <si>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</si>
  <si>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</si>
  <si>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</si>
  <si>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</si>
  <si>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</si>
  <si>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</si>
  <si>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</si>
  <si>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</si>
  <si>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</si>
  <si>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</si>
  <si>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</si>
  <si>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</si>
  <si>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</si>
  <si>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</si>
  <si>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</si>
  <si>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</si>
  <si>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</si>
  <si>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</si>
  <si>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</si>
  <si>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</si>
  <si>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</si>
  <si>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</si>
  <si>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</si>
  <si>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</si>
  <si>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</si>
  <si>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</si>
  <si>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</si>
  <si>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</si>
  <si>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</si>
  <si>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</si>
  <si>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</si>
  <si>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</si>
  <si>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</si>
  <si>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</si>
  <si>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</si>
  <si>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</si>
  <si>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</si>
  <si>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</si>
  <si>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</si>
  <si>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</si>
  <si>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</si>
  <si>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</si>
  <si>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</si>
  <si>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</si>
  <si>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</si>
  <si>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</si>
  <si>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</si>
  <si>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</si>
  <si>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</si>
  <si>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</si>
  <si>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</si>
  <si>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</si>
  <si>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</si>
  <si>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</si>
  <si>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</si>
  <si>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</si>
  <si>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</si>
  <si>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</si>
  <si>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</si>
  <si>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</si>
  <si>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</si>
  <si>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</si>
  <si>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</si>
  <si>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</si>
  <si>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</si>
  <si>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</si>
  <si>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</si>
  <si>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</si>
  <si>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</si>
  <si>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</si>
  <si>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</si>
  <si>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</si>
  <si>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</si>
  <si>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</si>
  <si>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</si>
  <si>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</si>
  <si>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</si>
  <si>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</si>
  <si>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</si>
  <si>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</si>
  <si>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</si>
  <si>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</si>
  <si>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</si>
  <si>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</si>
  <si>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</si>
  <si>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</si>
  <si>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</si>
  <si>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</si>
  <si>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</si>
  <si>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</si>
  <si>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</si>
  <si>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</si>
  <si>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</si>
  <si>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</si>
  <si>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</si>
  <si>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</si>
  <si>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</si>
  <si>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</si>
  <si>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</si>
  <si>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</si>
  <si>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</si>
  <si>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</si>
  <si>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</si>
  <si>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</si>
  <si>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</si>
  <si>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</si>
  <si>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</si>
  <si>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</si>
  <si>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</si>
  <si>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</si>
  <si>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</si>
  <si>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</si>
  <si>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</si>
  <si>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</si>
  <si>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</si>
  <si>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</si>
  <si>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</si>
  <si>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</si>
  <si>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</si>
  <si>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</si>
  <si>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</si>
  <si>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</si>
  <si>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</si>
  <si>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</si>
  <si>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</si>
  <si>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</si>
  <si>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</si>
  <si>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</si>
  <si>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</si>
  <si>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</si>
  <si>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</si>
  <si>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</si>
  <si>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</si>
  <si>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</si>
  <si>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</si>
  <si>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</si>
  <si>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</si>
  <si>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</si>
  <si>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</si>
  <si>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</si>
  <si>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</si>
  <si>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</si>
  <si>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</si>
  <si>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</si>
  <si>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</si>
  <si>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</si>
  <si>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</si>
  <si>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</si>
  <si>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</si>
  <si>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</si>
  <si>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</si>
  <si>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</si>
  <si>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</si>
  <si>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</si>
  <si>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</si>
  <si>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</si>
  <si>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</si>
  <si>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</si>
  <si>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</si>
  <si>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</si>
  <si>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</si>
  <si>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</si>
  <si>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</si>
  <si>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</si>
  <si>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</si>
  <si>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</si>
  <si>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</si>
  <si>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</si>
  <si>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</si>
  <si>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</si>
  <si>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</si>
  <si>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</si>
  <si>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</si>
  <si>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</si>
  <si>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</si>
  <si>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</si>
  <si>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</si>
  <si>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</si>
  <si>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</si>
  <si>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</si>
  <si>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</si>
  <si>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</si>
  <si>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</si>
  <si>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</si>
  <si>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</si>
  <si>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</si>
  <si>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</si>
  <si>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</si>
  <si>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</si>
  <si>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</si>
  <si>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</si>
  <si>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</si>
  <si>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</si>
  <si>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</si>
  <si>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</si>
  <si>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</si>
  <si>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</si>
  <si>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</si>
  <si>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</si>
  <si>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</si>
  <si>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</si>
  <si>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</si>
  <si>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</si>
  <si>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</si>
  <si>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</si>
  <si>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</si>
  <si>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</si>
  <si>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</si>
  <si>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</si>
  <si>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</si>
  <si>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</si>
  <si>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</si>
  <si>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</si>
  <si>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</si>
  <si>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</si>
  <si>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</si>
  <si>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</si>
  <si>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</si>
  <si>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</si>
  <si>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</si>
  <si>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</si>
  <si>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</si>
  <si>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</si>
  <si>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</si>
  <si>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</si>
  <si>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</si>
  <si>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</si>
  <si>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</si>
  <si>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</si>
  <si>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</si>
  <si>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</si>
  <si>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</si>
  <si>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</si>
  <si>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</si>
  <si>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</si>
  <si>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</si>
  <si>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</si>
  <si>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</si>
  <si>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</si>
  <si>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</si>
  <si>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</si>
  <si>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</si>
  <si>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</si>
  <si>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</si>
  <si>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</si>
  <si>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</si>
  <si>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</si>
  <si>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</si>
  <si>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</si>
  <si>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</si>
  <si>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</si>
  <si>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</si>
  <si>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</si>
  <si>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</si>
  <si>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</si>
  <si>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</si>
  <si>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</si>
  <si>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</si>
  <si>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</si>
  <si>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</si>
  <si>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</si>
  <si>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</si>
  <si>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</si>
  <si>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</si>
  <si>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</si>
  <si>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</si>
  <si>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</si>
  <si>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</si>
  <si>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</si>
  <si>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</si>
  <si>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</si>
  <si>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</si>
  <si>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</si>
  <si>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</si>
  <si>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</si>
  <si>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</si>
  <si>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</si>
  <si>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</si>
  <si>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</si>
  <si>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</si>
  <si>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</si>
  <si>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</si>
  <si>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</si>
  <si>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</si>
  <si>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</si>
  <si>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</si>
  <si>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</si>
  <si>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</si>
  <si>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</si>
  <si>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</si>
  <si>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</si>
  <si>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</si>
  <si>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</si>
  <si>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</si>
  <si>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</si>
  <si>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</si>
  <si>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</si>
  <si>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</si>
  <si>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</si>
  <si>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</si>
  <si>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</si>
  <si>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</si>
  <si>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</si>
  <si>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</si>
  <si>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</si>
  <si>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</si>
  <si>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</si>
  <si>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</si>
  <si>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</si>
  <si>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</si>
  <si>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</si>
  <si>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</si>
  <si>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</si>
  <si>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</si>
  <si>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</si>
  <si>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</si>
  <si>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</si>
  <si>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</si>
  <si>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</si>
  <si>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</si>
  <si>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</si>
  <si>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</si>
  <si>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</si>
  <si>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</si>
  <si>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</si>
  <si>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</si>
  <si>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</si>
  <si>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</si>
  <si>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</si>
  <si>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</si>
  <si>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</si>
  <si>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</si>
  <si>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</si>
  <si>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</si>
  <si>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</si>
  <si>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</si>
  <si>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</si>
  <si>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</si>
  <si>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</si>
  <si>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</si>
  <si>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</si>
  <si>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</si>
  <si>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</si>
  <si>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</si>
  <si>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</si>
  <si>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</si>
  <si>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</si>
  <si>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</si>
  <si>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</si>
  <si>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</si>
  <si>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</si>
  <si>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</si>
  <si>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</si>
  <si>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</si>
  <si>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</si>
  <si>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</si>
  <si>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</si>
  <si>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</si>
  <si>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</si>
  <si>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</si>
  <si>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</si>
  <si>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</si>
  <si>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</si>
  <si>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</si>
  <si>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</si>
  <si>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</si>
  <si>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</si>
  <si>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</si>
  <si>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</si>
  <si>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</si>
  <si>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</si>
  <si>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</si>
  <si>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</si>
  <si>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</si>
  <si>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</si>
  <si>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</si>
  <si>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</si>
  <si>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</si>
  <si>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</si>
  <si>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</si>
  <si>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</si>
  <si>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</si>
  <si>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</si>
  <si>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</si>
  <si>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</si>
  <si>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</si>
  <si>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</si>
  <si>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</si>
  <si>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</si>
  <si>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</si>
  <si>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</si>
  <si>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</si>
  <si>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</si>
  <si>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</si>
  <si>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</si>
  <si>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</si>
  <si>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</si>
  <si>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</si>
  <si>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</si>
  <si>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</si>
  <si>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</si>
  <si>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</si>
  <si>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</si>
  <si>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</si>
  <si>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</si>
  <si>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</si>
  <si>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</si>
  <si>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</si>
  <si>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</si>
  <si>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</si>
  <si>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</si>
  <si>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</si>
  <si>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</si>
  <si>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</si>
  <si>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</si>
  <si>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</si>
  <si>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</si>
  <si>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</si>
  <si>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</si>
  <si>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</si>
  <si>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</si>
  <si>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</si>
  <si>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</si>
  <si>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</si>
  <si>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</si>
  <si>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</si>
  <si>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</si>
  <si>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</si>
  <si>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</si>
  <si>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</si>
  <si>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</si>
  <si>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</si>
  <si>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</si>
  <si>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</si>
  <si>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</si>
  <si>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</si>
  <si>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</si>
  <si>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</si>
  <si>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</si>
  <si>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</si>
  <si>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</si>
  <si>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</si>
  <si>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</si>
  <si>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</si>
  <si>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</si>
  <si>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</si>
  <si>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</si>
  <si>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</si>
  <si>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</si>
  <si>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</si>
  <si>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</si>
  <si>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</si>
  <si>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</si>
  <si>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</si>
  <si>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</si>
  <si>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</si>
  <si>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</si>
  <si>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</si>
  <si>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</si>
  <si>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</si>
  <si>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</si>
  <si>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</si>
  <si>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</si>
  <si>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</si>
  <si>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</si>
  <si>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</si>
  <si>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</si>
  <si>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</si>
  <si>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</si>
  <si>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</si>
  <si>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</si>
  <si>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</si>
  <si>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</si>
  <si>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</si>
  <si>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</si>
  <si>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</si>
  <si>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</si>
  <si>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</si>
  <si>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</si>
  <si>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</si>
  <si>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</si>
  <si>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</si>
  <si>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</si>
  <si>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</si>
  <si>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</si>
  <si>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</si>
  <si>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</si>
  <si>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</si>
  <si>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</si>
  <si>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</si>
  <si>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</si>
  <si>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</si>
  <si>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</si>
  <si>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</si>
  <si>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</si>
  <si>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</si>
  <si>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</si>
  <si>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</si>
  <si>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</si>
  <si>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</si>
  <si>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</si>
  <si>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</si>
  <si>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</si>
  <si>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</si>
  <si>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</si>
  <si>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</si>
  <si>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</si>
  <si>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</si>
  <si>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</si>
  <si>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</si>
  <si>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</si>
  <si>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</si>
  <si>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</si>
  <si>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</si>
  <si>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</si>
  <si>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</si>
  <si>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</si>
  <si>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</si>
  <si>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</si>
  <si>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</si>
  <si>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</si>
  <si>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</si>
  <si>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</si>
  <si>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</si>
  <si>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</si>
  <si>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</si>
  <si>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</si>
  <si>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</si>
  <si>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</si>
  <si>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</si>
  <si>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</si>
  <si>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</si>
  <si>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</si>
  <si>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</si>
  <si>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</si>
  <si>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</si>
  <si>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</si>
  <si>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</si>
  <si>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</si>
  <si>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</si>
  <si>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</si>
  <si>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</si>
  <si>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</si>
  <si>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</si>
  <si>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</si>
  <si>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</si>
  <si>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</si>
  <si>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</si>
  <si>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</si>
  <si>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</si>
  <si>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</si>
  <si>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</si>
  <si>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</si>
  <si>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</si>
  <si>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</si>
  <si>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</si>
  <si>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</si>
  <si>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</si>
  <si>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</si>
  <si>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</si>
  <si>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</si>
  <si>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</si>
  <si>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</si>
  <si>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</si>
  <si>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</si>
  <si>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</si>
  <si>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</si>
  <si>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</si>
  <si>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</si>
  <si>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</si>
  <si>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</si>
  <si>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</si>
  <si>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</si>
  <si>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</si>
  <si>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</si>
  <si>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</si>
  <si>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</si>
  <si>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</si>
  <si>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</si>
  <si>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</si>
  <si>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</si>
  <si>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</si>
  <si>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</si>
  <si>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</si>
  <si>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</si>
  <si>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</si>
  <si>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</si>
  <si>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</si>
  <si>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</si>
  <si>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</si>
  <si>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</si>
  <si>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</si>
  <si>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</si>
  <si>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</si>
  <si>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</si>
  <si>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</si>
  <si>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</si>
  <si>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</si>
  <si>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</si>
  <si>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</si>
  <si>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</si>
  <si>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</si>
  <si>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</si>
  <si>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</si>
  <si>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</si>
  <si>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</si>
  <si>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</si>
  <si>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</si>
  <si>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</si>
  <si>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</si>
  <si>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</si>
  <si>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</si>
  <si>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</si>
  <si>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</si>
  <si>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</si>
  <si>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</si>
  <si>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</si>
  <si>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</si>
  <si>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</si>
  <si>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</si>
  <si>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</si>
  <si>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</si>
  <si>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</si>
  <si>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</si>
  <si>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</si>
  <si>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</si>
  <si>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</si>
  <si>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</si>
  <si>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</si>
  <si>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</si>
  <si>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</si>
  <si>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</si>
  <si>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</si>
  <si>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</si>
  <si>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</si>
  <si>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</si>
  <si>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</si>
  <si>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</si>
  <si>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</si>
  <si>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</si>
  <si>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</si>
  <si>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</si>
  <si>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</si>
  <si>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</si>
  <si>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</si>
  <si>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</si>
  <si>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</si>
  <si>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</si>
  <si>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</si>
  <si>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</si>
  <si>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</si>
  <si>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</si>
  <si>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</si>
  <si>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</si>
  <si>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</si>
  <si>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</si>
  <si>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</si>
  <si>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</si>
  <si>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</si>
  <si>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</si>
  <si>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</si>
  <si>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</si>
  <si>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</si>
  <si>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</si>
  <si>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</si>
  <si>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</si>
  <si>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</si>
  <si>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</si>
  <si>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</si>
  <si>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</si>
  <si>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</si>
  <si>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</si>
  <si>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</si>
  <si>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</si>
  <si>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</si>
  <si>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</si>
  <si>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</si>
  <si>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</si>
  <si>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</si>
  <si>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</si>
  <si>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</si>
  <si>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</si>
  <si>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</si>
  <si>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</si>
  <si>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</si>
  <si>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</si>
  <si>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</si>
  <si>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</si>
  <si>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</si>
  <si>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</si>
  <si>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</si>
  <si>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</si>
  <si>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</si>
  <si>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</si>
  <si>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</si>
  <si>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</si>
  <si>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</si>
  <si>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</si>
  <si>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</si>
  <si>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</si>
  <si>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</si>
  <si>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</si>
  <si>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</si>
  <si>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</si>
  <si>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</si>
  <si>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</si>
  <si>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</si>
  <si>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</si>
  <si>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</si>
  <si>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</si>
  <si>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</si>
  <si>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</si>
  <si>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</si>
  <si>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</si>
  <si>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</si>
  <si>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</si>
  <si>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</si>
  <si>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</si>
  <si>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</si>
  <si>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</si>
  <si>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</si>
  <si>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</si>
  <si>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</si>
  <si>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</si>
  <si>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</si>
  <si>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</si>
  <si>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</si>
  <si>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</si>
  <si>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</si>
  <si>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</si>
  <si>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</si>
  <si>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</si>
  <si>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</si>
  <si>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</si>
  <si>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</si>
  <si>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</si>
  <si>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</si>
  <si>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</si>
  <si>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</si>
  <si>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</si>
  <si>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</si>
  <si>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</si>
  <si>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</si>
  <si>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</si>
  <si>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</si>
  <si>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</si>
  <si>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</si>
  <si>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</si>
  <si>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</si>
  <si>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</si>
  <si>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</si>
  <si>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</si>
  <si>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</si>
  <si>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</si>
  <si>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</si>
  <si>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</si>
  <si>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</si>
  <si>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</si>
  <si>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</si>
  <si>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</si>
  <si>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</si>
  <si>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</si>
  <si>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</si>
  <si>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</si>
  <si>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</si>
  <si>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</si>
  <si>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</si>
  <si>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</si>
  <si>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</si>
  <si>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</si>
  <si>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</si>
  <si>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</si>
  <si>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</si>
  <si>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</si>
  <si>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</si>
  <si>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</si>
  <si>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</si>
  <si>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</si>
  <si>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</si>
  <si>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</si>
  <si>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</si>
  <si>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</si>
  <si>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</si>
  <si>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</si>
  <si>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</si>
  <si>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</si>
  <si>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</si>
  <si>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</si>
  <si>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</si>
  <si>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</si>
  <si>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</si>
  <si>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</si>
  <si>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</si>
  <si>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</si>
  <si>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</si>
  <si>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</si>
  <si>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</si>
  <si>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</si>
  <si>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</si>
  <si>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</si>
  <si>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</si>
  <si>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</si>
  <si>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</si>
  <si>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</si>
  <si>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</si>
  <si>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</si>
  <si>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</si>
  <si>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</si>
  <si>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</si>
  <si>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</si>
  <si>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</si>
  <si>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</si>
  <si>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</si>
  <si>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</si>
  <si>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</si>
  <si>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</si>
  <si>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</si>
  <si>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</si>
  <si>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</si>
  <si>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</si>
  <si>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</si>
  <si>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</si>
  <si>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</si>
  <si>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</si>
  <si>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</si>
  <si>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</si>
  <si>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</si>
  <si>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</si>
  <si>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</si>
  <si>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</si>
  <si>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</si>
  <si>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</si>
  <si>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</si>
  <si>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</si>
  <si>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</si>
  <si>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</si>
  <si>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</si>
  <si>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</si>
  <si>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</si>
  <si>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</si>
  <si>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</si>
  <si>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</si>
  <si>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</si>
  <si>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</si>
  <si>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</si>
  <si>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</si>
  <si>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</si>
  <si>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</si>
  <si>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</si>
  <si>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</si>
  <si>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</si>
  <si>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</si>
  <si>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</si>
  <si>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</si>
  <si>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</si>
  <si>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</si>
  <si>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</si>
  <si>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</si>
  <si>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</si>
  <si>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</si>
  <si>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</si>
  <si>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</si>
  <si>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</si>
  <si>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</si>
  <si>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</si>
  <si>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</si>
  <si>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</si>
  <si>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</si>
  <si>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</si>
  <si>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</si>
  <si>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</si>
  <si>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</si>
  <si>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</si>
  <si>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</si>
  <si>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</si>
  <si>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</si>
  <si>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</si>
  <si>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</si>
  <si>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</si>
  <si>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</si>
  <si>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</si>
  <si>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</si>
  <si>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</si>
  <si>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</si>
  <si>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</si>
  <si>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</si>
  <si>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</si>
  <si>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</si>
  <si>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</si>
  <si>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</si>
  <si>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</si>
  <si>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</si>
  <si>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</si>
  <si>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</si>
  <si>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</si>
  <si>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</si>
  <si>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</si>
  <si>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</si>
  <si>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</si>
  <si>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</si>
  <si>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</si>
  <si>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</si>
  <si>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</si>
  <si>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</si>
  <si>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</si>
  <si>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</si>
  <si>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</si>
  <si>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</si>
  <si>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</si>
  <si>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</si>
  <si>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</si>
  <si>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</si>
  <si>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</si>
  <si>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</si>
  <si>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</si>
  <si>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</si>
  <si>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</si>
  <si>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</si>
  <si>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</si>
  <si>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</si>
  <si>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</si>
  <si>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</si>
  <si>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</si>
  <si>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</si>
  <si>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</si>
  <si>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</si>
  <si>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</si>
  <si>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</si>
  <si>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</si>
  <si>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</si>
  <si>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</si>
  <si>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</si>
  <si>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</si>
  <si>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</si>
  <si>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</si>
  <si>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</si>
  <si>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</si>
  <si>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</si>
  <si>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</si>
  <si>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</si>
  <si>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</si>
  <si>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</si>
  <si>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</si>
  <si>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</si>
  <si>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</si>
  <si>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</si>
  <si>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</si>
  <si>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</si>
  <si>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</si>
  <si>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</si>
  <si>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</si>
  <si>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</si>
  <si>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</si>
  <si>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</si>
  <si>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</si>
  <si>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</si>
  <si>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</si>
  <si>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</si>
  <si>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</si>
  <si>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</si>
  <si>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</si>
  <si>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</si>
  <si>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</si>
  <si>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</si>
  <si>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</si>
  <si>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</si>
  <si>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</si>
  <si>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</si>
  <si>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</si>
  <si>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</si>
  <si>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</si>
  <si>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</si>
  <si>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</si>
  <si>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</si>
  <si>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</si>
  <si>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</si>
  <si>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</si>
  <si>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</si>
  <si>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</si>
  <si>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</si>
  <si>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</si>
  <si>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</si>
  <si>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</si>
  <si>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</si>
  <si>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</si>
  <si>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</si>
  <si>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</si>
  <si>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</si>
  <si>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</si>
  <si>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</si>
  <si>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</si>
  <si>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</si>
  <si>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</si>
  <si>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</si>
  <si>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</si>
  <si>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</si>
  <si>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</si>
  <si>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</si>
  <si>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</si>
  <si>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</si>
  <si>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</si>
  <si>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</si>
  <si>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</si>
  <si>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</si>
  <si>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</si>
  <si>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</si>
  <si>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</si>
  <si>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</si>
  <si>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</si>
  <si>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</si>
  <si>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</si>
  <si>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</si>
  <si>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</si>
  <si>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</si>
  <si>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</si>
  <si>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</si>
  <si>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</si>
  <si>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</si>
  <si>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</si>
  <si>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</si>
  <si>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</si>
  <si>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</si>
  <si>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</si>
  <si>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</si>
  <si>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</si>
  <si>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</si>
  <si>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</si>
  <si>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</si>
  <si>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</si>
  <si>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</si>
  <si>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</si>
  <si>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</si>
  <si>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</si>
  <si>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</si>
  <si>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</si>
  <si>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</si>
  <si>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</si>
  <si>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</si>
  <si>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</si>
  <si>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</si>
  <si>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</si>
  <si>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</si>
  <si>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</si>
  <si>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</si>
  <si>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</si>
  <si>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</si>
  <si>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</si>
  <si>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</si>
  <si>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</si>
  <si>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</si>
  <si>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</si>
  <si>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</si>
  <si>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</si>
  <si>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</si>
  <si>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</si>
  <si>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</si>
  <si>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</si>
  <si>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</si>
  <si>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</si>
  <si>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</si>
  <si>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</si>
  <si>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</si>
  <si>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</si>
  <si>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</si>
  <si>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</si>
  <si>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</si>
  <si>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</si>
  <si>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</si>
  <si>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</si>
  <si>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</si>
  <si>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</si>
  <si>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</si>
  <si>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</si>
  <si>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</si>
  <si>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</si>
  <si>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</si>
  <si>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</si>
  <si>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</si>
  <si>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</si>
  <si>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</si>
  <si>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</si>
  <si>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</si>
  <si>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</si>
  <si>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</si>
  <si>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</si>
  <si>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</si>
  <si>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</si>
  <si>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</si>
  <si>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</si>
  <si>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</si>
  <si>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</si>
  <si>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</si>
  <si>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</si>
  <si>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</si>
  <si>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</si>
  <si>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</si>
  <si>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</si>
  <si>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</si>
  <si>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</si>
  <si>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</si>
  <si>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</si>
  <si>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</si>
  <si>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</si>
  <si>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</si>
  <si>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</si>
  <si>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</si>
  <si>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</si>
  <si>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</si>
  <si>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</si>
  <si>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</si>
  <si>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</si>
  <si>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</si>
  <si>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</si>
  <si>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</si>
  <si>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</si>
  <si>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</si>
  <si>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</si>
  <si>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</si>
  <si>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</si>
  <si>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</si>
  <si>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</si>
  <si>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</si>
  <si>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</si>
  <si>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</si>
  <si>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</si>
  <si>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</si>
  <si>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</si>
  <si>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</si>
  <si>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</si>
  <si>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</si>
  <si>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</si>
  <si>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</si>
  <si>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</si>
  <si>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</si>
  <si>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</si>
  <si>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</si>
  <si>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</si>
  <si>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</si>
  <si>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</si>
  <si>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</si>
  <si>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</si>
  <si>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</si>
  <si>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</si>
  <si>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</si>
  <si>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</si>
  <si>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</si>
  <si>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</si>
  <si>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</si>
  <si>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</si>
  <si>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</si>
  <si>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</si>
  <si>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</si>
  <si>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</si>
  <si>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</si>
  <si>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</si>
  <si>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</si>
  <si>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</si>
  <si>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</si>
  <si>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</si>
  <si>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</si>
  <si>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</si>
  <si>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</si>
  <si>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</si>
  <si>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</si>
  <si>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</si>
  <si>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</si>
  <si>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</si>
  <si>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</si>
  <si>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</si>
  <si>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</si>
  <si>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</si>
  <si>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</si>
  <si>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</si>
  <si>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</si>
  <si>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</si>
  <si>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</si>
  <si>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</si>
  <si>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</si>
  <si>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</si>
  <si>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</si>
  <si>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</si>
  <si>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</si>
  <si>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</si>
  <si>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</si>
  <si>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</si>
  <si>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</si>
  <si>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</si>
  <si>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</si>
  <si>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</si>
  <si>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</si>
  <si>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</si>
  <si>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</si>
  <si>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</si>
  <si>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</si>
  <si>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</si>
  <si>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</si>
  <si>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</si>
  <si>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</si>
  <si>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</si>
  <si>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</si>
  <si>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</si>
  <si>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</si>
  <si>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</si>
  <si>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</si>
  <si>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</si>
  <si>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</si>
  <si>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</si>
  <si>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</si>
  <si>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</si>
  <si>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</si>
  <si>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</si>
  <si>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</si>
  <si>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</si>
  <si>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</si>
  <si>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</si>
  <si>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</si>
  <si>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</si>
  <si>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</si>
  <si>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</si>
  <si>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</si>
  <si>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</si>
  <si>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</si>
  <si>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</si>
  <si>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</si>
  <si>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</si>
  <si>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</si>
  <si>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</si>
  <si>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</si>
  <si>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</si>
  <si>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</si>
  <si>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</si>
  <si>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</si>
  <si>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</si>
  <si>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</si>
  <si>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</si>
  <si>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</si>
  <si>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</si>
  <si>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</si>
  <si>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</si>
  <si>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</si>
  <si>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</si>
  <si>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</si>
  <si>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</si>
  <si>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</si>
  <si>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</si>
  <si>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</si>
  <si>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</si>
  <si>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</si>
  <si>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</si>
  <si>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</si>
  <si>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</si>
  <si>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</si>
  <si>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</si>
  <si>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</si>
  <si>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</si>
  <si>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</si>
  <si>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</si>
  <si>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</si>
  <si>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</si>
  <si>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</si>
  <si>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</si>
  <si>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</si>
  <si>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</si>
  <si>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</si>
  <si>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</si>
  <si>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</si>
  <si>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</si>
  <si>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</si>
  <si>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</si>
  <si>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</si>
  <si>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</si>
  <si>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</si>
  <si>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</si>
  <si>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</si>
  <si>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</si>
  <si>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</si>
  <si>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</si>
  <si>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</si>
  <si>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</si>
  <si>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</si>
  <si>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</si>
  <si>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</si>
  <si>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</si>
  <si>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</si>
  <si>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</si>
  <si>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</si>
  <si>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</si>
  <si>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</si>
  <si>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</si>
  <si>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</si>
  <si>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</si>
  <si>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</si>
  <si>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</si>
  <si>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</si>
  <si>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</si>
  <si>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</si>
  <si>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</si>
  <si>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</si>
  <si>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</si>
  <si>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</si>
  <si>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</si>
  <si>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</si>
  <si>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</si>
  <si>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</si>
  <si>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</si>
  <si>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</si>
  <si>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</si>
  <si>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</si>
  <si>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</si>
  <si>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</si>
  <si>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</si>
  <si>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</si>
  <si>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</si>
  <si>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</si>
  <si>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</si>
  <si>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</si>
  <si>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</si>
  <si>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</si>
  <si>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</si>
  <si>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</si>
  <si>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</si>
  <si>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</si>
  <si>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</si>
  <si>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</si>
  <si>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</si>
  <si>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</si>
  <si>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</si>
  <si>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</si>
  <si>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</si>
  <si>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</si>
  <si>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</si>
  <si>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</si>
  <si>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</si>
  <si>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</si>
  <si>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</si>
  <si>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</si>
  <si>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</si>
  <si>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</si>
  <si>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</si>
  <si>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</si>
  <si>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</si>
  <si>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</si>
  <si>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</si>
  <si>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</si>
  <si>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</si>
  <si>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</si>
  <si>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</si>
  <si>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</si>
  <si>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</si>
  <si>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</si>
  <si>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</si>
  <si>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</si>
  <si>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</si>
  <si>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</si>
  <si>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</si>
  <si>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</si>
  <si>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</si>
  <si>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</si>
  <si>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</si>
  <si>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</si>
  <si>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</si>
  <si>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</si>
  <si>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</si>
  <si>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</si>
  <si>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</si>
  <si>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</si>
  <si>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</si>
  <si>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</si>
  <si>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</si>
  <si>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</si>
  <si>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</si>
  <si>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</si>
  <si>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</si>
  <si>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</si>
  <si>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</si>
  <si>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</si>
  <si>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</si>
  <si>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</si>
  <si>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</si>
  <si>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</si>
  <si>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</si>
  <si>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</si>
  <si>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</si>
  <si>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</si>
  <si>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</si>
  <si>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</si>
  <si>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</si>
  <si>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</si>
  <si>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</si>
  <si>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</si>
  <si>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</si>
  <si>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</si>
  <si>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</si>
  <si>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</si>
  <si>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</si>
  <si>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</si>
  <si>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</si>
  <si>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</si>
  <si>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</si>
  <si>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</si>
  <si>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</si>
  <si>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</si>
  <si>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</si>
  <si>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</si>
  <si>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</si>
  <si>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</si>
  <si>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</si>
  <si>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</si>
  <si>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</si>
  <si>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</si>
  <si>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</si>
  <si>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</si>
  <si>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</si>
  <si>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</si>
  <si>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</si>
  <si>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</si>
  <si>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</si>
  <si>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</si>
  <si>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</si>
  <si>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</si>
  <si>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</si>
  <si>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</si>
  <si>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</si>
  <si>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</si>
  <si>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</si>
  <si>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</si>
  <si>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</si>
  <si>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</si>
  <si>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</si>
  <si>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</si>
  <si>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</si>
  <si>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</si>
  <si>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</si>
  <si>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</si>
  <si>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</si>
  <si>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</si>
  <si>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</si>
  <si>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</si>
  <si>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</si>
  <si>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</si>
  <si>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</si>
  <si>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</si>
  <si>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</si>
  <si>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</si>
  <si>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</si>
  <si>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</si>
  <si>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</si>
  <si>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</si>
  <si>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</si>
  <si>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</si>
  <si>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</si>
  <si>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</si>
  <si>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</si>
  <si>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</si>
  <si>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</si>
  <si>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</si>
  <si>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</si>
  <si>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</si>
  <si>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</si>
  <si>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</si>
  <si>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</si>
  <si>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</si>
  <si>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</si>
  <si>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</si>
  <si>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</si>
  <si>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</si>
  <si>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</si>
  <si>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</si>
  <si>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</si>
  <si>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</si>
  <si>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</si>
  <si>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</si>
  <si>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</si>
  <si>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</si>
  <si>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</si>
  <si>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</si>
  <si>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</si>
  <si>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</si>
  <si>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</si>
  <si>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</si>
  <si>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</si>
  <si>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</si>
  <si>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</si>
  <si>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</si>
  <si>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</si>
  <si>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</si>
  <si>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</si>
  <si>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</si>
  <si>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</si>
  <si>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</si>
  <si>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</si>
  <si>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</si>
  <si>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</si>
  <si>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</si>
  <si>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</si>
  <si>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</si>
  <si>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</si>
  <si>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</si>
  <si>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</si>
  <si>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</si>
  <si>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</si>
  <si>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</si>
  <si>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</si>
  <si>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</si>
  <si>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</si>
  <si>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</si>
  <si>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</si>
  <si>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</si>
  <si>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</si>
  <si>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</si>
  <si>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</si>
  <si>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</si>
  <si>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</si>
  <si>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</si>
  <si>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</si>
  <si>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</si>
  <si>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</si>
  <si>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</si>
  <si>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</si>
  <si>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</si>
  <si>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</si>
  <si>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</si>
  <si>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</si>
  <si>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</si>
  <si>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</si>
  <si>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</si>
  <si>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</si>
  <si>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</si>
  <si>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</si>
  <si>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</si>
  <si>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</si>
  <si>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</si>
  <si>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</si>
  <si>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</si>
  <si>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</si>
  <si>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</si>
  <si>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</si>
  <si>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</si>
  <si>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</si>
  <si>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</si>
  <si>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</si>
  <si>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</si>
  <si>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</si>
  <si>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</si>
  <si>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</si>
  <si>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</si>
  <si>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</si>
  <si>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</si>
  <si>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</si>
  <si>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</si>
  <si>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</si>
  <si>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</si>
  <si>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</si>
  <si>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</si>
  <si>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</si>
  <si>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</si>
  <si>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</si>
  <si>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</si>
  <si>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</si>
  <si>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</si>
  <si>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</si>
  <si>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</si>
  <si>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</si>
  <si>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</si>
  <si>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</si>
  <si>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</si>
  <si>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</si>
  <si>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</si>
  <si>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</si>
  <si>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</si>
  <si>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</si>
  <si>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</si>
  <si>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</si>
  <si>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</si>
  <si>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</si>
  <si>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</si>
  <si>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</si>
  <si>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</si>
  <si>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</si>
  <si>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</si>
  <si>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</si>
  <si>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</si>
  <si>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</si>
  <si>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</si>
  <si>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</si>
  <si>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</si>
  <si>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</si>
  <si>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</si>
  <si>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</si>
  <si>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</si>
  <si>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</si>
  <si>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</si>
  <si>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</si>
  <si>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</si>
  <si>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</si>
  <si>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</si>
  <si>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</si>
  <si>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</si>
  <si>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</si>
  <si>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</si>
  <si>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</si>
  <si>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</si>
  <si>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</si>
  <si>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</si>
  <si>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</si>
  <si>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</si>
  <si>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</si>
  <si>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</si>
  <si>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</si>
  <si>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</si>
  <si>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</si>
  <si>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</si>
  <si>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</si>
  <si>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</si>
  <si>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</si>
  <si>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</si>
  <si>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</si>
  <si>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</si>
  <si>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</si>
  <si>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</si>
  <si>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</si>
  <si>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</si>
  <si>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</si>
  <si>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</si>
  <si>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</si>
  <si>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</si>
  <si>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</si>
  <si>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</si>
  <si>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</si>
  <si>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</si>
  <si>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</si>
  <si>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</si>
  <si>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</si>
  <si>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</si>
  <si>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</si>
  <si>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</si>
  <si>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</si>
  <si>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</si>
  <si>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</si>
  <si>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</si>
  <si>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</si>
  <si>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</si>
  <si>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</si>
  <si>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</si>
  <si>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</si>
  <si>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</si>
  <si>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</si>
  <si>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</si>
  <si>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</si>
  <si>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</si>
  <si>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</si>
  <si>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</si>
  <si>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</si>
  <si>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</si>
  <si>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</si>
  <si>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</si>
  <si>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</si>
  <si>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</si>
  <si>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</si>
  <si>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</si>
  <si>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</si>
  <si>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</si>
  <si>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</si>
  <si>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</si>
  <si>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</si>
  <si>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</si>
  <si>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</si>
  <si>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</si>
  <si>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</si>
  <si>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</si>
  <si>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</si>
  <si>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</si>
  <si>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</si>
  <si>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</si>
  <si>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</si>
  <si>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</si>
  <si>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</si>
  <si>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</si>
  <si>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</si>
  <si>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</si>
  <si>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</si>
  <si>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</si>
  <si>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</si>
  <si>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</si>
  <si>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</si>
  <si>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</si>
  <si>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</si>
  <si>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</si>
  <si>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</si>
  <si>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</si>
  <si>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</si>
  <si>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</si>
  <si>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</si>
  <si>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</si>
  <si>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</si>
  <si>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</si>
  <si>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</si>
  <si>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</si>
  <si>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</si>
  <si>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</si>
  <si>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</si>
  <si>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</si>
  <si>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</si>
  <si>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</si>
  <si>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</si>
  <si>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</si>
  <si>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</si>
  <si>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</si>
  <si>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</si>
  <si>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</si>
  <si>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</si>
  <si>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</si>
  <si>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</si>
  <si>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</si>
  <si>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</si>
  <si>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</si>
  <si>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</si>
  <si>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</si>
  <si>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</si>
  <si>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</si>
  <si>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</si>
  <si>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</si>
  <si>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</si>
  <si>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</si>
  <si>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</si>
  <si>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</si>
  <si>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</si>
  <si>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</si>
  <si>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</si>
  <si>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</si>
  <si>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</si>
  <si>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</si>
  <si>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</si>
  <si>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</si>
  <si>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</si>
  <si>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</si>
  <si>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</si>
  <si>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</si>
  <si>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</si>
  <si>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</si>
  <si>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</si>
  <si>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</si>
  <si>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</si>
  <si>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</si>
  <si>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</si>
  <si>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</si>
  <si>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</si>
  <si>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</si>
  <si>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</si>
  <si>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</si>
  <si>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</si>
  <si>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</si>
  <si>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</si>
  <si>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</si>
  <si>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</si>
  <si>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</si>
  <si>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</si>
  <si>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</si>
  <si>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</si>
  <si>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</si>
  <si>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</si>
  <si>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</si>
  <si>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</si>
  <si>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</si>
  <si>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</si>
  <si>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</si>
  <si>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</si>
  <si>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</si>
  <si>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</si>
  <si>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</si>
  <si>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</si>
  <si>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</si>
  <si>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</si>
  <si>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</si>
  <si>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</si>
  <si>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</si>
  <si>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</si>
  <si>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</si>
  <si>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</si>
  <si>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</si>
  <si>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</si>
  <si>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</si>
  <si>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</si>
  <si>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</si>
  <si>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</si>
  <si>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</si>
  <si>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</si>
  <si>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</si>
  <si>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</si>
  <si>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</si>
  <si>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</si>
  <si>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</si>
  <si>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</si>
  <si>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</si>
  <si>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</si>
  <si>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</si>
  <si>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</si>
  <si>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</si>
  <si>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</si>
  <si>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</si>
  <si>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</si>
  <si>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</si>
  <si>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</si>
  <si>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</si>
  <si>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</si>
  <si>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</si>
  <si>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</si>
  <si>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</si>
  <si>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</si>
  <si>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</si>
  <si>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</si>
  <si>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</si>
  <si>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</si>
  <si>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</si>
  <si>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</si>
  <si>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</si>
  <si>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</si>
  <si>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</si>
  <si>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</si>
  <si>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</si>
  <si>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</si>
  <si>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</si>
  <si>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</si>
  <si>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</si>
  <si>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</si>
  <si>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</si>
  <si>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</si>
  <si>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</si>
  <si>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</si>
  <si>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</si>
  <si>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</si>
  <si>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</si>
  <si>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</si>
  <si>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</si>
  <si>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</si>
  <si>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</si>
  <si>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</si>
  <si>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</si>
  <si>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</si>
  <si>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</si>
  <si>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</si>
  <si>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</si>
  <si>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</si>
  <si>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</si>
  <si>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</si>
  <si>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</si>
  <si>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</si>
  <si>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</si>
  <si>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</si>
  <si>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</si>
  <si>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</si>
  <si>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</si>
  <si>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</si>
  <si>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</si>
  <si>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</si>
  <si>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</si>
  <si>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</si>
  <si>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</si>
  <si>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</si>
  <si>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</si>
  <si>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</si>
  <si>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</si>
  <si>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</si>
  <si>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</si>
  <si>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</si>
  <si>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</si>
  <si>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</si>
  <si>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</si>
  <si>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</si>
  <si>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</si>
  <si>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</si>
  <si>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</si>
  <si>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</si>
  <si>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</si>
  <si>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</si>
  <si>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</si>
  <si>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</si>
  <si>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</si>
  <si>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</si>
  <si>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</si>
  <si>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</si>
  <si>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</si>
  <si>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</si>
  <si>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</si>
  <si>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</si>
  <si>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</si>
  <si>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</si>
  <si>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</si>
  <si>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</si>
  <si>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</si>
  <si>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</si>
  <si>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</si>
  <si>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</si>
  <si>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</si>
  <si>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</si>
  <si>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</si>
  <si>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</si>
  <si>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</si>
  <si>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</si>
  <si>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</si>
  <si>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</si>
  <si>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</si>
  <si>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</si>
  <si>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</si>
  <si>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</si>
  <si>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</si>
  <si>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</si>
  <si>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</si>
  <si>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</si>
  <si>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</si>
  <si>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</si>
  <si>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</si>
  <si>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</si>
  <si>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</si>
  <si>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</si>
  <si>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</si>
  <si>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</si>
  <si>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</si>
  <si>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</si>
  <si>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</si>
  <si>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</si>
  <si>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</si>
  <si>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</si>
  <si>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</si>
  <si>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</si>
  <si>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</si>
  <si>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</si>
  <si>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</si>
  <si>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</si>
  <si>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</si>
  <si>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</si>
  <si>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</si>
  <si>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</si>
  <si>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</si>
  <si>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</si>
  <si>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</si>
  <si>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</si>
  <si>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</si>
  <si>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</si>
  <si>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</si>
  <si>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</si>
  <si>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</si>
  <si>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</si>
  <si>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</si>
  <si>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</si>
  <si>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</si>
  <si>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</si>
  <si>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</si>
  <si>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</si>
  <si>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</si>
  <si>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</si>
  <si>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</si>
  <si>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</si>
  <si>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</si>
  <si>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</si>
  <si>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</si>
  <si>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</si>
  <si>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</si>
  <si>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</si>
  <si>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</si>
  <si>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</si>
  <si>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</si>
  <si>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</si>
  <si>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</si>
  <si>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</si>
  <si>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</si>
  <si>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</si>
  <si>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</si>
  <si>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</si>
  <si>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</si>
  <si>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</si>
  <si>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</si>
  <si>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</si>
  <si>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</si>
  <si>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</si>
  <si>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</si>
  <si>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</si>
  <si>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</si>
  <si>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</si>
  <si>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</si>
  <si>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</si>
  <si>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</si>
  <si>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</si>
  <si>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</si>
  <si>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</si>
  <si>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</si>
  <si>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</si>
  <si>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</si>
  <si>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</si>
  <si>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</si>
  <si>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</si>
  <si>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</si>
  <si>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</si>
  <si>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</si>
  <si>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</si>
  <si>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</si>
  <si>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</si>
  <si>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</si>
  <si>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</si>
  <si>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</si>
  <si>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</si>
  <si>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</si>
  <si>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</si>
  <si>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</si>
  <si>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</si>
  <si>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</si>
  <si>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</si>
  <si>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</si>
  <si>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</si>
  <si>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</si>
  <si>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</si>
  <si>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</si>
  <si>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</si>
  <si>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</si>
  <si>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</si>
  <si>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</si>
  <si>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</si>
  <si>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</si>
  <si>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</si>
  <si>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</si>
  <si>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</si>
  <si>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</si>
  <si>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</si>
  <si>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</si>
  <si>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</si>
  <si>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</si>
  <si>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</si>
  <si>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</si>
  <si>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</si>
  <si>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</si>
  <si>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</si>
  <si>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</si>
  <si>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</si>
  <si>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</si>
  <si>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</si>
  <si>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</si>
  <si>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</si>
  <si>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</si>
  <si>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</si>
  <si>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</si>
  <si>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</si>
  <si>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</si>
  <si>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</si>
  <si>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</si>
  <si>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</si>
  <si>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</si>
  <si>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</si>
  <si>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</si>
  <si>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</si>
  <si>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</si>
  <si>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</si>
  <si>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</si>
  <si>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</si>
  <si>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</si>
  <si>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</si>
  <si>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</si>
  <si>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</si>
  <si>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</si>
  <si>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</si>
  <si>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</si>
  <si>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</si>
  <si>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</si>
  <si>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</si>
  <si>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</si>
  <si>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</si>
  <si>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</si>
  <si>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</si>
  <si>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</si>
  <si>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</si>
  <si>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</si>
  <si>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</si>
  <si>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</si>
  <si>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</si>
  <si>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</si>
  <si>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</si>
  <si>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</si>
  <si>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</si>
  <si>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</si>
  <si>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</si>
  <si>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</si>
  <si>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</si>
  <si>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</si>
  <si>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</si>
  <si>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</si>
  <si>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</si>
  <si>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</si>
  <si>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</si>
  <si>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</si>
  <si>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</si>
  <si>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</si>
  <si>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</si>
  <si>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</si>
  <si>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</si>
  <si>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</si>
  <si>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</si>
  <si>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</si>
  <si>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</si>
  <si>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</si>
  <si>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</si>
  <si>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</si>
  <si>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</si>
  <si>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</si>
  <si>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</si>
  <si>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</si>
  <si>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</si>
  <si>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</si>
  <si>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</si>
  <si>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</si>
  <si>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</si>
  <si>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</si>
  <si>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</si>
  <si>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</si>
  <si>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</si>
  <si>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</si>
  <si>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</si>
  <si>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</si>
  <si>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</si>
  <si>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</si>
  <si>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</si>
  <si>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</si>
  <si>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</si>
  <si>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</si>
  <si>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</si>
  <si>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</si>
  <si>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</si>
  <si>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</si>
  <si>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</si>
  <si>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</si>
  <si>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</si>
  <si>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</si>
  <si>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</si>
  <si>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</si>
  <si>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</si>
  <si>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</si>
  <si>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</si>
  <si>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</si>
  <si>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</si>
  <si>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</si>
  <si>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</si>
  <si>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</si>
  <si>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</si>
  <si>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</si>
  <si>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</si>
  <si>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</si>
  <si>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</si>
  <si>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</si>
  <si>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</si>
  <si>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</si>
  <si>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</si>
  <si>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</si>
  <si>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</si>
  <si>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</si>
  <si>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</si>
  <si>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</si>
  <si>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</si>
  <si>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</si>
  <si>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</si>
  <si>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</si>
  <si>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</si>
  <si>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</si>
  <si>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</si>
  <si>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</si>
  <si>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</si>
  <si>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</si>
  <si>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</si>
  <si>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</si>
  <si>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</si>
  <si>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</si>
  <si>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</si>
  <si>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</si>
  <si>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</si>
  <si>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</si>
  <si>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</si>
  <si>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</si>
  <si>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</si>
  <si>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</si>
  <si>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</si>
  <si>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</si>
  <si>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</si>
  <si>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</si>
  <si>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</si>
  <si>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</si>
  <si>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</si>
  <si>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</si>
  <si>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</si>
  <si>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</si>
  <si>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</si>
  <si>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</si>
  <si>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</si>
  <si>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</si>
  <si>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</si>
  <si>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</si>
  <si>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</si>
  <si>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</si>
  <si>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</si>
  <si>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</si>
  <si>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</si>
  <si>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</si>
  <si>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</si>
  <si>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</si>
  <si>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</si>
  <si>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</si>
  <si>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</si>
  <si>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</si>
  <si>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</si>
  <si>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</si>
  <si>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</si>
  <si>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</si>
  <si>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</si>
  <si>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</si>
  <si>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</si>
  <si>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</si>
  <si>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</si>
  <si>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</si>
  <si>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</si>
  <si>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</si>
  <si>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</si>
  <si>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</si>
  <si>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</si>
  <si>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</si>
  <si>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</si>
  <si>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</si>
  <si>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</si>
  <si>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</si>
  <si>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</si>
  <si>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</si>
  <si>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</si>
  <si>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</si>
  <si>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</si>
  <si>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</si>
  <si>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</si>
  <si>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</si>
  <si>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</si>
  <si>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</si>
  <si>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</si>
  <si>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</si>
  <si>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</si>
  <si>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</si>
  <si>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</si>
  <si>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</si>
  <si>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</si>
  <si>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</si>
  <si>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</si>
  <si>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</si>
  <si>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</si>
  <si>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</si>
  <si>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</si>
  <si>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</si>
  <si>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</si>
  <si>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</si>
  <si>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</si>
  <si>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</si>
  <si>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</si>
  <si>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</si>
  <si>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</si>
  <si>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</si>
  <si>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</si>
  <si>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</si>
  <si>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</si>
  <si>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</si>
  <si>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</si>
  <si>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</si>
  <si>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</si>
  <si>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</si>
  <si>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</si>
  <si>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</si>
  <si>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</si>
  <si>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</si>
  <si>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</si>
  <si>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</si>
  <si>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</si>
  <si>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</si>
  <si>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</si>
  <si>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</si>
  <si>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</si>
  <si>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</si>
  <si>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</si>
  <si>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</si>
  <si>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</si>
  <si>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</si>
  <si>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</si>
  <si>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</si>
  <si>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</si>
  <si>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</si>
  <si>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</si>
  <si>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</si>
  <si>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</si>
  <si>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</si>
  <si>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</si>
  <si>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</si>
  <si>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</si>
  <si>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</si>
  <si>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</si>
  <si>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</si>
  <si>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</si>
  <si>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</si>
  <si>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</si>
  <si>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</si>
  <si>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</si>
  <si>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</si>
  <si>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</si>
  <si>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</si>
  <si>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</si>
  <si>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</si>
  <si>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</si>
  <si>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</si>
  <si>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</si>
  <si>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</si>
  <si>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</si>
  <si>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</si>
  <si>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</si>
  <si>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</si>
  <si>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</si>
  <si>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</si>
  <si>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</si>
  <si>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</si>
  <si>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</si>
  <si>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</si>
  <si>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</si>
  <si>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</si>
  <si>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</si>
  <si>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</si>
  <si>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</si>
  <si>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</si>
  <si>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</si>
  <si>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</si>
  <si>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</si>
  <si>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</si>
  <si>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</si>
  <si>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</si>
  <si>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</si>
  <si>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</si>
  <si>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</si>
  <si>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</si>
  <si>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</si>
  <si>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</si>
  <si>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</si>
  <si>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</si>
  <si>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</si>
  <si>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</si>
  <si>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</si>
  <si>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</si>
  <si>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</si>
  <si>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</si>
  <si>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</si>
  <si>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</si>
  <si>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</si>
  <si>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</si>
  <si>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</si>
  <si>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</si>
  <si>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</si>
  <si>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</si>
  <si>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</si>
  <si>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</si>
  <si>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</si>
  <si>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</si>
  <si>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</si>
  <si>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</si>
  <si>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</si>
  <si>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</si>
  <si>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</si>
  <si>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</si>
  <si>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</si>
  <si>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</si>
  <si>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</si>
  <si>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</si>
  <si>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</si>
  <si>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</si>
  <si>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</si>
  <si>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</si>
  <si>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</si>
  <si>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</si>
  <si>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</si>
  <si>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</si>
  <si>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</si>
  <si>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</si>
  <si>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</si>
  <si>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</si>
  <si>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</si>
  <si>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</si>
  <si>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</si>
  <si>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</si>
  <si>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</si>
  <si>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</si>
  <si>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</si>
  <si>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</si>
  <si>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</si>
  <si>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</si>
  <si>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</si>
  <si>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</si>
  <si>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</si>
  <si>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</si>
  <si>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</si>
  <si>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</si>
  <si>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</si>
  <si>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</si>
  <si>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</si>
  <si>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</si>
  <si>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</si>
  <si>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</si>
  <si>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</si>
  <si>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</si>
  <si>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</si>
  <si>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</si>
  <si>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</si>
  <si>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</si>
  <si>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</si>
  <si>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</si>
  <si>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</si>
  <si>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</si>
  <si>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</si>
  <si>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</si>
  <si>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</si>
  <si>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</si>
  <si>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</si>
  <si>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</si>
  <si>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</si>
  <si>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</si>
  <si>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</si>
  <si>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</si>
  <si>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</si>
  <si>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</si>
  <si>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</si>
  <si>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</si>
  <si>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</si>
  <si>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</si>
  <si>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</si>
  <si>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</si>
  <si>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</si>
  <si>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</si>
  <si>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</si>
  <si>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</si>
  <si>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</si>
  <si>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</si>
  <si>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</si>
  <si>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</si>
  <si>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</si>
  <si>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</si>
  <si>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</si>
  <si>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</si>
  <si>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</si>
  <si>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</si>
  <si>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</si>
  <si>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</si>
  <si>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</si>
  <si>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</si>
  <si>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</si>
  <si>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</si>
  <si>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</si>
  <si>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</si>
  <si>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</si>
  <si>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</si>
  <si>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</si>
  <si>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</si>
  <si>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</si>
  <si>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</si>
  <si>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</si>
  <si>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</si>
  <si>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</si>
  <si>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</si>
  <si>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</si>
  <si>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</si>
  <si>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</si>
  <si>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</si>
  <si>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</si>
  <si>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</si>
  <si>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</si>
  <si>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</si>
  <si>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</si>
  <si>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</si>
  <si>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</si>
  <si>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</si>
  <si>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</si>
  <si>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</si>
  <si>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</si>
  <si>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</si>
  <si>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</si>
  <si>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</si>
  <si>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</si>
  <si>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</si>
  <si>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</si>
  <si>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</si>
  <si>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</si>
  <si>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</si>
  <si>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</si>
  <si>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</si>
  <si>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</si>
  <si>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</si>
  <si>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</si>
  <si>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</si>
  <si>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</si>
  <si>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</si>
  <si>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</si>
  <si>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</si>
  <si>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</si>
  <si>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</si>
  <si>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</si>
  <si>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</si>
  <si>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</si>
  <si>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</si>
  <si>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</si>
  <si>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</si>
  <si>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</si>
  <si>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</si>
  <si>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</si>
  <si>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</si>
  <si>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</si>
  <si>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</si>
  <si>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</si>
  <si>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</si>
  <si>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</si>
  <si>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</si>
  <si>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</si>
  <si>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</si>
  <si>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</si>
  <si>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</si>
  <si>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</si>
  <si>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</si>
  <si>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</si>
  <si>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</si>
  <si>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</si>
  <si>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</si>
  <si>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</si>
  <si>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</si>
  <si>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</si>
  <si>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</si>
  <si>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</si>
  <si>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</si>
  <si>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</si>
  <si>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</si>
  <si>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</si>
  <si>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</si>
  <si>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</si>
  <si>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</si>
  <si>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</si>
  <si>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</si>
  <si>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</si>
  <si>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</si>
  <si>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</si>
  <si>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</si>
  <si>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</si>
  <si>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</si>
  <si>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</si>
  <si>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</si>
  <si>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</si>
  <si>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</si>
  <si>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</si>
  <si>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</si>
  <si>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</si>
  <si>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</si>
  <si>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</si>
  <si>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</si>
  <si>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</si>
  <si>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</si>
  <si>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</si>
  <si>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</si>
  <si>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</si>
  <si>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</si>
  <si>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</si>
  <si>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</si>
  <si>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</si>
  <si>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</si>
  <si>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</si>
  <si>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</si>
  <si>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</si>
  <si>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</si>
  <si>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</si>
  <si>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</si>
  <si>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</si>
  <si>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</si>
  <si>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</si>
  <si>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</si>
  <si>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</si>
  <si>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</si>
  <si>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</si>
  <si>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</si>
  <si>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</si>
  <si>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</si>
  <si>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</si>
  <si>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</si>
  <si>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</si>
  <si>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</si>
  <si>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</si>
  <si>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</si>
  <si>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</si>
  <si>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</si>
  <si>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</si>
  <si>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</si>
  <si>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</si>
  <si>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</si>
  <si>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</si>
  <si>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</si>
  <si>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</si>
  <si>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</si>
  <si>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</si>
  <si>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</si>
  <si>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</si>
  <si>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</si>
  <si>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</si>
  <si>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</si>
  <si>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</si>
  <si>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</si>
  <si>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</si>
  <si>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</si>
  <si>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</si>
  <si>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</si>
  <si>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</si>
  <si>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</si>
  <si>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</si>
  <si>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</si>
  <si>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</si>
  <si>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</si>
  <si>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</si>
  <si>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</si>
  <si>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</si>
  <si>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</si>
  <si>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</si>
  <si>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</si>
  <si>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</si>
  <si>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</si>
  <si>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</si>
  <si>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</si>
  <si>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</si>
  <si>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</si>
  <si>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</si>
  <si>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</si>
  <si>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</si>
  <si>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</si>
  <si>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</si>
  <si>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</si>
  <si>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</si>
  <si>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</si>
  <si>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</si>
  <si>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</si>
  <si>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</si>
  <si>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</si>
  <si>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</si>
  <si>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</si>
  <si>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</si>
  <si>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</si>
  <si>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</si>
  <si>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</si>
  <si>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</si>
  <si>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</si>
  <si>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</si>
  <si>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</si>
  <si>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</si>
  <si>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</si>
  <si>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</si>
  <si>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</si>
  <si>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</si>
  <si>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</si>
  <si>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</si>
  <si>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</si>
  <si>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</si>
  <si>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</si>
  <si>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</si>
  <si>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</si>
  <si>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</si>
  <si>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</si>
  <si>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</si>
  <si>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</si>
  <si>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</si>
  <si>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</si>
  <si>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</si>
  <si>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</si>
  <si>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</si>
  <si>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</si>
  <si>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</si>
  <si>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</si>
  <si>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</si>
  <si>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</si>
  <si>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</si>
  <si>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</si>
  <si>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</si>
  <si>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</si>
  <si>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</si>
  <si>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</si>
  <si>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</si>
  <si>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</si>
  <si>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</si>
  <si>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</si>
  <si>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</si>
  <si>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</si>
  <si>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</si>
  <si>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</si>
  <si>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</si>
  <si>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</si>
  <si>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</si>
  <si>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</si>
  <si>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</si>
  <si>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</si>
  <si>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</si>
  <si>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</si>
  <si>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</si>
  <si>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</si>
  <si>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</si>
  <si>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</si>
  <si>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</si>
  <si>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</si>
  <si>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</si>
  <si>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</si>
  <si>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</si>
  <si>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</si>
  <si>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</si>
  <si>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</si>
  <si>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</si>
  <si>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</si>
  <si>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</si>
  <si>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</si>
  <si>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</si>
  <si>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</si>
  <si>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</si>
  <si>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</si>
  <si>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</si>
  <si>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</si>
  <si>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</si>
  <si>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</si>
  <si>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</si>
  <si>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</si>
  <si>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</si>
  <si>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</si>
  <si>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</si>
  <si>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</si>
  <si>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</si>
  <si>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</si>
  <si>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</si>
  <si>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</si>
  <si>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</si>
  <si>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</si>
  <si>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</si>
  <si>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</si>
  <si>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</si>
  <si>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</si>
  <si>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</si>
  <si>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</si>
  <si>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</si>
  <si>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</si>
  <si>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</si>
  <si>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</si>
  <si>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</si>
  <si>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</si>
  <si>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</si>
  <si>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</si>
  <si>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</si>
  <si>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</si>
  <si>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</si>
  <si>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</si>
  <si>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</si>
  <si>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</si>
  <si>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</si>
  <si>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</si>
  <si>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</si>
  <si>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</si>
  <si>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</si>
  <si>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</si>
  <si>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</si>
  <si>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</si>
  <si>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</si>
  <si>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</si>
  <si>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</si>
  <si>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</si>
  <si>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</si>
  <si>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</si>
  <si>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</si>
  <si>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</si>
  <si>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</si>
  <si>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</si>
  <si>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</si>
  <si>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</si>
  <si>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</si>
  <si>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</si>
  <si>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</si>
  <si>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</si>
  <si>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</si>
  <si>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</si>
  <si>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</si>
  <si>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</si>
  <si>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</si>
  <si>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</si>
  <si>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</si>
  <si>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</si>
  <si>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</si>
  <si>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</si>
  <si>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</si>
  <si>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</si>
  <si>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</si>
  <si>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</si>
  <si>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</si>
  <si>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</si>
  <si>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</si>
  <si>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</si>
  <si>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</si>
  <si>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</si>
  <si>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</si>
  <si>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</si>
  <si>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</si>
  <si>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</si>
  <si>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</si>
  <si>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</si>
  <si>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</si>
  <si>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</si>
  <si>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</si>
  <si>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</si>
  <si>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</si>
  <si>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</si>
  <si>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</si>
  <si>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</si>
  <si>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</si>
  <si>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</si>
  <si>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</si>
  <si>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</si>
  <si>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</si>
  <si>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</si>
  <si>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</si>
  <si>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</si>
  <si>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</si>
  <si>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</si>
  <si>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</si>
  <si>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</si>
  <si>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</si>
  <si>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</si>
  <si>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</si>
  <si>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</si>
  <si>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</si>
  <si>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</si>
  <si>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</si>
  <si>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</si>
  <si>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</si>
  <si>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</si>
  <si>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</si>
  <si>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</si>
  <si>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</si>
  <si>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</si>
  <si>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</si>
  <si>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</si>
  <si>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</si>
  <si>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</si>
  <si>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</si>
  <si>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</si>
  <si>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</si>
  <si>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</si>
  <si>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</si>
  <si>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</si>
  <si>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</si>
  <si>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</si>
  <si>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</si>
  <si>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</si>
  <si>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</si>
  <si>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</si>
  <si>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</si>
  <si>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</si>
  <si>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</si>
  <si>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</si>
  <si>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</si>
  <si>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</si>
  <si>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</si>
  <si>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</si>
  <si>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</si>
  <si>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</si>
  <si>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</si>
  <si>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</si>
  <si>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</si>
  <si>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</si>
  <si>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</si>
  <si>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</si>
  <si>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</si>
  <si>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</si>
  <si>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</si>
  <si>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</si>
  <si>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</si>
  <si>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</si>
  <si>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</si>
  <si>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</si>
  <si>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</si>
  <si>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</si>
  <si>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</si>
  <si>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</si>
  <si>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</si>
  <si>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</si>
  <si>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</si>
  <si>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</si>
  <si>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</si>
  <si>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</si>
  <si>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</si>
  <si>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</si>
  <si>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</si>
  <si>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</si>
  <si>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</si>
  <si>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</si>
  <si>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</si>
  <si>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</si>
  <si>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</si>
  <si>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</si>
  <si>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</si>
  <si>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</si>
  <si>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</si>
  <si>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</si>
  <si>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</si>
  <si>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</si>
  <si>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</si>
  <si>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</si>
  <si>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</si>
  <si>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</si>
  <si>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</si>
  <si>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</si>
  <si>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</si>
  <si>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</si>
  <si>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</si>
  <si>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</si>
  <si>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</si>
  <si>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</si>
  <si>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</si>
  <si>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</si>
  <si>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</si>
  <si>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</si>
  <si>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</si>
  <si>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</si>
  <si>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</si>
  <si>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</si>
  <si>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</si>
  <si>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</si>
  <si>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</si>
  <si>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</si>
  <si>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</si>
  <si>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</si>
  <si>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</si>
  <si>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</si>
  <si>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</si>
  <si>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</si>
  <si>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</si>
  <si>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</si>
  <si>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</si>
  <si>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</si>
  <si>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</si>
  <si>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</si>
  <si>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</si>
  <si>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</si>
  <si>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</si>
  <si>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</si>
  <si>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</si>
  <si>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</si>
  <si>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</si>
  <si>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</si>
  <si>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</si>
  <si>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</si>
  <si>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</si>
  <si>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</si>
  <si>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</si>
  <si>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</si>
  <si>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</si>
  <si>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</si>
  <si>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</si>
  <si>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</si>
  <si>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</si>
  <si>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</si>
  <si>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</si>
  <si>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</si>
  <si>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</si>
  <si>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</si>
  <si>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</si>
  <si>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</si>
  <si>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</si>
  <si>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</si>
  <si>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</si>
  <si>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</si>
  <si>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</si>
  <si>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</si>
  <si>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</si>
  <si>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</si>
  <si>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</si>
  <si>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</si>
  <si>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</si>
  <si>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</si>
  <si>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</si>
  <si>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</si>
  <si>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</si>
  <si>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</si>
  <si>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</si>
  <si>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</si>
  <si>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</si>
  <si>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</si>
  <si>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</si>
  <si>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</si>
  <si>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</si>
  <si>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</si>
  <si>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</si>
  <si>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</si>
  <si>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</si>
  <si>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</si>
  <si>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</si>
  <si>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</si>
  <si>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</si>
  <si>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</si>
  <si>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</si>
  <si>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</si>
  <si>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</si>
  <si>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</si>
  <si>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</si>
  <si>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</si>
  <si>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</si>
  <si>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</si>
  <si>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</si>
  <si>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</si>
  <si>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</si>
  <si>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</si>
  <si>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</si>
  <si>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</si>
  <si>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</si>
  <si>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</si>
  <si>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</si>
  <si>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</si>
  <si>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</si>
  <si>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</si>
  <si>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</si>
  <si>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</si>
  <si>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</si>
  <si>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</si>
  <si>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</si>
  <si>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</si>
  <si>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</si>
  <si>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</si>
  <si>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</si>
  <si>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</si>
  <si>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</si>
  <si>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</si>
  <si>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</si>
  <si>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</si>
  <si>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</si>
  <si>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</si>
  <si>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</si>
  <si>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</si>
  <si>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</si>
  <si>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</si>
  <si>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</si>
  <si>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</si>
  <si>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</si>
  <si>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</si>
  <si>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</si>
  <si>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</si>
  <si>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</si>
  <si>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</si>
  <si>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</si>
  <si>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</si>
  <si>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</si>
  <si>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</si>
  <si>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</si>
  <si>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</si>
  <si>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</si>
  <si>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</si>
  <si>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</si>
  <si>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</si>
  <si>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</si>
  <si>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</si>
  <si>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</si>
  <si>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</si>
  <si>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</si>
  <si>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</si>
  <si>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</si>
  <si>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</si>
  <si>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</si>
  <si>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</si>
  <si>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</si>
  <si>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</si>
  <si>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</si>
  <si>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</si>
  <si>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</si>
  <si>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</si>
  <si>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</si>
  <si>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</si>
  <si>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</si>
  <si>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</si>
  <si>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</si>
  <si>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</si>
  <si>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</si>
  <si>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</si>
  <si>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</si>
  <si>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</si>
  <si>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</si>
  <si>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</si>
  <si>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</si>
  <si>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</si>
  <si>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</si>
  <si>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</si>
  <si>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</si>
  <si>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</si>
  <si>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</si>
  <si>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</si>
  <si>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</si>
  <si>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</si>
  <si>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</si>
  <si>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</si>
  <si>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</si>
  <si>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</si>
  <si>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</si>
  <si>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</si>
  <si>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</si>
  <si>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</si>
  <si>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</si>
  <si>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</si>
  <si>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</si>
  <si>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</si>
  <si>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</si>
  <si>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</si>
  <si>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</si>
  <si>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</si>
  <si>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</si>
  <si>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</si>
  <si>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</si>
  <si>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</si>
  <si>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</si>
  <si>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</si>
  <si>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</si>
  <si>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</si>
  <si>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</si>
  <si>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</si>
  <si>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</si>
  <si>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</si>
  <si>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</si>
  <si>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</si>
  <si>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</si>
  <si>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</si>
  <si>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</si>
  <si>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</si>
  <si>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</si>
  <si>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</si>
  <si>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</si>
  <si>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</si>
  <si>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</si>
  <si>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</si>
  <si>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</si>
  <si>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</si>
  <si>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</si>
  <si>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</si>
  <si>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</si>
  <si>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</si>
  <si>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</si>
  <si>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</si>
  <si>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</si>
  <si>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</si>
  <si>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</si>
  <si>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</si>
  <si>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</si>
  <si>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</si>
  <si>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</si>
  <si>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</si>
  <si>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</si>
  <si>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</si>
  <si>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</si>
  <si>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</si>
  <si>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</si>
  <si>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</si>
  <si>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</si>
  <si>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</si>
  <si>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</si>
  <si>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</si>
  <si>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</si>
  <si>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</si>
  <si>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</si>
  <si>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</si>
  <si>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</si>
  <si>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</si>
  <si>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</si>
  <si>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</si>
  <si>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</si>
  <si>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</si>
  <si>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</si>
  <si>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</si>
  <si>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</si>
  <si>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</si>
  <si>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</si>
  <si>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</si>
  <si>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</si>
  <si>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</si>
  <si>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</si>
  <si>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</si>
  <si>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</si>
  <si>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</si>
  <si>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</si>
  <si>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</si>
  <si>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</si>
  <si>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</si>
  <si>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</si>
  <si>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</si>
  <si>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</si>
  <si>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</si>
  <si>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</si>
  <si>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</si>
  <si>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</si>
  <si>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</si>
  <si>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</si>
  <si>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</si>
  <si>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</si>
  <si>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</si>
  <si>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</si>
  <si>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</si>
  <si>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</si>
  <si>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</si>
  <si>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</si>
  <si>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</si>
  <si>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</si>
  <si>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</si>
  <si>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</si>
  <si>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</si>
  <si>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</si>
  <si>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</si>
  <si>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</si>
  <si>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</si>
  <si>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</si>
  <si>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</si>
  <si>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</si>
  <si>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</si>
  <si>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</si>
  <si>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</si>
  <si>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</si>
  <si>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</si>
  <si>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</si>
  <si>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</si>
  <si>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</si>
  <si>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</si>
  <si>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</si>
  <si>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</si>
  <si>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</si>
  <si>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</si>
  <si>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</si>
  <si>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</si>
  <si>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</si>
  <si>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</si>
  <si>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</si>
  <si>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</si>
  <si>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</si>
  <si>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</si>
  <si>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</si>
  <si>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</si>
  <si>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</si>
  <si>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</si>
  <si>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</si>
  <si>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</si>
  <si>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</si>
  <si>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</si>
  <si>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</si>
  <si>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</si>
  <si>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</si>
  <si>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</si>
  <si>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</si>
  <si>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</si>
  <si>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</si>
  <si>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</si>
  <si>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</si>
  <si>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</si>
  <si>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</si>
  <si>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</si>
  <si>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</si>
  <si>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</si>
  <si>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</si>
  <si>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</si>
  <si>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</si>
  <si>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</si>
  <si>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</si>
  <si>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</si>
  <si>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</si>
  <si>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</si>
  <si>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</si>
  <si>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</si>
  <si>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</si>
  <si>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</si>
  <si>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</si>
  <si>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</si>
  <si>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</si>
  <si>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</si>
  <si>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</si>
  <si>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</si>
  <si>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</si>
  <si>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</si>
  <si>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</si>
  <si>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</si>
  <si>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</si>
  <si>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</si>
  <si>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</si>
  <si>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</si>
  <si>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</si>
  <si>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</si>
  <si>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</si>
  <si>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</si>
  <si>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</si>
  <si>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</si>
  <si>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</si>
  <si>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</si>
  <si>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</si>
  <si>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</si>
  <si>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</si>
  <si>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</si>
  <si>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</si>
  <si>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</si>
  <si>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</si>
  <si>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</si>
  <si>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</si>
  <si>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</si>
  <si>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</si>
  <si>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</si>
  <si>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</si>
  <si>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</si>
  <si>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</si>
  <si>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</si>
  <si>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</si>
  <si>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</si>
  <si>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</si>
  <si>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</si>
  <si>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</si>
  <si>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</si>
  <si>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</si>
  <si>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</si>
  <si>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</si>
  <si>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</si>
  <si>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</si>
  <si>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</si>
  <si>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</si>
  <si>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</si>
  <si>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</si>
  <si>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</si>
  <si>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</si>
  <si>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</si>
  <si>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</si>
  <si>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</si>
  <si>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</si>
  <si>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</si>
  <si>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</si>
  <si>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</si>
  <si>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</si>
  <si>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</si>
  <si>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</si>
  <si>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</si>
  <si>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</si>
  <si>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</si>
  <si>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</si>
  <si>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</si>
  <si>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</si>
  <si>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</si>
  <si>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</si>
  <si>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</si>
  <si>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</si>
  <si>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</si>
  <si>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</si>
  <si>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</si>
  <si>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</si>
  <si>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</si>
  <si>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</si>
  <si>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</si>
  <si>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</si>
  <si>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</si>
  <si>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</si>
  <si>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</si>
  <si>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</si>
  <si>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</si>
  <si>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</si>
  <si>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</si>
  <si>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</si>
  <si>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</si>
  <si>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</si>
  <si>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</si>
  <si>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</si>
  <si>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</si>
  <si>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</si>
  <si>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</si>
  <si>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</si>
  <si>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</si>
  <si>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</si>
  <si>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</si>
  <si>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</si>
  <si>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</si>
  <si>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</si>
  <si>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</si>
  <si>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</si>
  <si>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</si>
  <si>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</si>
  <si>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</si>
  <si>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</si>
  <si>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</si>
  <si>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</si>
  <si>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</si>
  <si>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</si>
  <si>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</si>
  <si>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</si>
  <si>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</si>
  <si>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</si>
  <si>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</si>
  <si>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</si>
  <si>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</si>
  <si>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</si>
  <si>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</si>
  <si>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</si>
  <si>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</si>
  <si>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</si>
  <si>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</si>
  <si>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</si>
  <si>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</si>
  <si>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</si>
  <si>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</si>
  <si>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</si>
  <si>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</si>
  <si>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</si>
  <si>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</si>
  <si>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</si>
  <si>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</si>
  <si>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</si>
  <si>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</si>
  <si>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</si>
  <si>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</si>
  <si>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</si>
  <si>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</si>
  <si>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</si>
  <si>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</si>
  <si>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</si>
  <si>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</si>
  <si>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</si>
  <si>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</si>
  <si>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</si>
  <si>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</si>
  <si>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</si>
  <si>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</si>
  <si>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</si>
  <si>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</si>
  <si>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</si>
  <si>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</si>
  <si>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</si>
  <si>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</si>
  <si>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</si>
  <si>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</si>
  <si>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</si>
  <si>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</si>
  <si>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</si>
  <si>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</si>
  <si>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</si>
  <si>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</si>
  <si>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</si>
  <si>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</si>
  <si>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</si>
  <si>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</si>
  <si>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</si>
  <si>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</si>
  <si>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</si>
  <si>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</si>
  <si>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</si>
  <si>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</si>
  <si>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</si>
  <si>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</si>
  <si>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</si>
  <si>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</si>
  <si>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</si>
  <si>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</si>
  <si>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</si>
  <si>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</si>
  <si>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</si>
  <si>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</si>
  <si>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</si>
  <si>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</si>
  <si>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</si>
  <si>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</si>
  <si>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</si>
  <si>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</si>
  <si>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</si>
  <si>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</si>
  <si>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</si>
  <si>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</si>
  <si>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</si>
  <si>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</si>
  <si>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</si>
  <si>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</si>
  <si>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</si>
  <si>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</si>
  <si>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</si>
  <si>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</si>
  <si>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</si>
  <si>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</si>
  <si>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</si>
  <si>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</si>
  <si>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</si>
  <si>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</si>
  <si>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</si>
  <si>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</si>
  <si>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</si>
  <si>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</si>
  <si>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</si>
  <si>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</si>
  <si>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</si>
  <si>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</si>
  <si>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</si>
  <si>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</si>
  <si>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</si>
  <si>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</si>
  <si>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</si>
  <si>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</si>
  <si>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</si>
  <si>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</si>
  <si>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</si>
  <si>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</si>
  <si>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</si>
  <si>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</si>
  <si>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</si>
  <si>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</si>
  <si>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</si>
  <si>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</si>
  <si>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</si>
  <si>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</si>
  <si>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</si>
  <si>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</si>
  <si>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</si>
  <si>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</si>
  <si>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</si>
  <si>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</si>
  <si>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</si>
  <si>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</si>
  <si>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</si>
  <si>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</si>
  <si>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</si>
  <si>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</si>
  <si>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</si>
  <si>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</si>
  <si>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</si>
  <si>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</si>
  <si>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</si>
  <si>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</si>
  <si>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</si>
  <si>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</si>
  <si>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</si>
  <si>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</si>
  <si>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</si>
  <si>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</si>
  <si>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</si>
  <si>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</si>
  <si>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</si>
  <si>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</si>
  <si>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</si>
  <si>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</si>
  <si>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</si>
  <si>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</si>
  <si>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</si>
  <si>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</si>
  <si>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</si>
  <si>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</si>
  <si>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</si>
  <si>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</si>
  <si>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</si>
  <si>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</si>
  <si>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</si>
  <si>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</si>
  <si>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</si>
  <si>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</si>
  <si>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</si>
  <si>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</si>
  <si>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</si>
  <si>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</si>
  <si>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</si>
  <si>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</si>
  <si>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</si>
  <si>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</si>
  <si>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</si>
  <si>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</si>
  <si>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</si>
  <si>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</si>
  <si>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</si>
  <si>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</si>
  <si>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</si>
  <si>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</si>
  <si>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</si>
  <si>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</si>
  <si>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</si>
  <si>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</si>
  <si>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</si>
  <si>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</si>
  <si>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</si>
  <si>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</si>
  <si>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</si>
  <si>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</si>
  <si>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</si>
  <si>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</si>
  <si>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</si>
  <si>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</si>
  <si>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</si>
  <si>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</si>
  <si>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</si>
  <si>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</si>
  <si>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</si>
  <si>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</si>
  <si>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</si>
  <si>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</si>
  <si>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</si>
  <si>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</si>
  <si>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</si>
  <si>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</si>
  <si>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</si>
  <si>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</si>
  <si>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</si>
  <si>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</si>
  <si>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</si>
  <si>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</si>
  <si>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</si>
  <si>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</si>
  <si>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</si>
  <si>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</si>
  <si>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</si>
  <si>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</si>
  <si>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</si>
  <si>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</si>
  <si>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</si>
  <si>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</si>
  <si>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</si>
  <si>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</si>
  <si>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</si>
  <si>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</si>
  <si>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</si>
  <si>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</si>
  <si>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</si>
  <si>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</si>
  <si>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</si>
  <si>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</si>
  <si>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</si>
  <si>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</si>
  <si>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</si>
  <si>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</si>
  <si>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</si>
  <si>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</si>
  <si>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</si>
  <si>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</si>
  <si>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</si>
  <si>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</si>
  <si>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</si>
  <si>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</si>
  <si>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</si>
  <si>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</si>
  <si>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</si>
  <si>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</si>
  <si>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</si>
  <si>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</si>
  <si>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</si>
  <si>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</si>
  <si>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</si>
  <si>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</si>
  <si>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</si>
  <si>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</si>
  <si>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</si>
  <si>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</si>
  <si>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</si>
  <si>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</si>
  <si>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</si>
  <si>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</si>
  <si>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</si>
  <si>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</si>
  <si>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</si>
  <si>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</si>
  <si>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</si>
  <si>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</si>
  <si>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</si>
  <si>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</si>
  <si>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</si>
  <si>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</si>
  <si>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</si>
  <si>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</si>
  <si>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</si>
  <si>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</si>
  <si>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</si>
  <si>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</si>
  <si>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</si>
  <si>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</si>
  <si>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</si>
  <si>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</si>
  <si>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</si>
  <si>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</si>
  <si>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</si>
  <si>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</si>
  <si>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</si>
  <si>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</si>
  <si>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</si>
  <si>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</si>
  <si>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</si>
  <si>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</si>
  <si>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</si>
  <si>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</si>
  <si>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</si>
  <si>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</si>
  <si>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</si>
  <si>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</si>
  <si>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</si>
  <si>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</si>
  <si>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</si>
  <si>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</si>
  <si>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</si>
  <si>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</si>
  <si>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</si>
  <si>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</si>
  <si>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</si>
  <si>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</si>
  <si>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</si>
  <si>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</si>
  <si>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</si>
  <si>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</si>
  <si>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</si>
  <si>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</si>
  <si>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</si>
  <si>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</si>
  <si>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</si>
  <si>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</si>
  <si>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</si>
  <si>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</si>
  <si>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</si>
  <si>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</si>
  <si>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</si>
  <si>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</si>
  <si>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</si>
  <si>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</si>
  <si>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</si>
  <si>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</si>
  <si>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</si>
  <si>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</si>
  <si>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</si>
  <si>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</si>
  <si>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</si>
  <si>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</si>
  <si>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</si>
  <si>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</si>
  <si>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</si>
  <si>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</si>
  <si>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</si>
  <si>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</si>
  <si>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</si>
  <si>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</si>
  <si>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</si>
  <si>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</si>
  <si>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</si>
  <si>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</si>
  <si>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</si>
  <si>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</si>
  <si>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</si>
  <si>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</si>
  <si>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</si>
  <si>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</si>
  <si>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</si>
  <si>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</si>
  <si>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</si>
  <si>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</si>
  <si>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</si>
  <si>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</si>
  <si>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</si>
  <si>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</si>
  <si>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</si>
  <si>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</si>
  <si>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</si>
  <si>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</si>
  <si>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</si>
  <si>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</si>
  <si>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</si>
  <si>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</si>
  <si>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</si>
  <si>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</si>
  <si>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</si>
  <si>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</si>
  <si>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</si>
  <si>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</si>
  <si>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</si>
  <si>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</si>
  <si>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</si>
  <si>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</si>
  <si>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</si>
  <si>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</si>
  <si>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</si>
  <si>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</si>
  <si>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</si>
  <si>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</si>
  <si>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</si>
  <si>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</si>
  <si>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</si>
  <si>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</si>
  <si>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</si>
  <si>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</si>
  <si>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</si>
  <si>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</si>
  <si>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</si>
  <si>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</si>
  <si>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</si>
  <si>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</si>
  <si>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</si>
  <si>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</si>
  <si>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</si>
  <si>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</si>
  <si>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</si>
  <si>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</si>
  <si>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</si>
  <si>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</si>
  <si>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</si>
  <si>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</si>
  <si>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</si>
  <si>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</si>
  <si>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</si>
  <si>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</si>
  <si>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</si>
  <si>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</si>
  <si>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</si>
  <si>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</si>
  <si>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</si>
  <si>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</si>
  <si>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</si>
  <si>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</si>
  <si>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</si>
  <si>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</si>
  <si>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</si>
  <si>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</si>
  <si>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</si>
  <si>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</si>
  <si>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</si>
  <si>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</si>
  <si>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</si>
  <si>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</si>
  <si>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</si>
  <si>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</si>
  <si>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</si>
  <si>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</si>
  <si>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</si>
  <si>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</si>
  <si>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</si>
  <si>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</si>
  <si>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</si>
  <si>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</si>
  <si>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</si>
  <si>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</si>
  <si>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</si>
  <si>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</si>
  <si>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</si>
  <si>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</si>
  <si>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</si>
  <si>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</si>
  <si>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</si>
  <si>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</si>
  <si>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</si>
  <si>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</si>
  <si>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</si>
  <si>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</si>
  <si>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</si>
  <si>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</si>
  <si>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</si>
  <si>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</si>
  <si>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</si>
  <si>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</si>
  <si>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</si>
  <si>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</si>
  <si>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</si>
  <si>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</si>
  <si>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</si>
  <si>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</si>
  <si>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</si>
  <si>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</si>
  <si>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</si>
  <si>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</si>
  <si>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</si>
  <si>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</si>
  <si>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</si>
  <si>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</si>
  <si>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</si>
  <si>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</si>
  <si>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</si>
  <si>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</si>
  <si>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</si>
  <si>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</si>
  <si>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</si>
  <si>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</si>
  <si>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</si>
  <si>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</si>
  <si>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</si>
  <si>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</si>
  <si>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</si>
  <si>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</si>
  <si>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</si>
  <si>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</si>
  <si>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</si>
  <si>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</si>
  <si>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</si>
  <si>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</si>
  <si>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</si>
  <si>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</si>
  <si>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</si>
  <si>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</si>
  <si>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</si>
  <si>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</si>
  <si>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</si>
  <si>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</si>
  <si>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</si>
  <si>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</si>
  <si>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</si>
  <si>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</si>
  <si>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</si>
  <si>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</si>
  <si>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</si>
  <si>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</si>
  <si>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</si>
  <si>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</si>
  <si>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</si>
  <si>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</si>
  <si>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</si>
  <si>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</si>
  <si>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</si>
  <si>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</si>
  <si>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</si>
  <si>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</si>
  <si>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</si>
  <si>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</si>
  <si>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</si>
  <si>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</si>
  <si>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</si>
  <si>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</si>
  <si>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</si>
  <si>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</si>
  <si>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</si>
  <si>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</si>
  <si>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</si>
  <si>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</si>
  <si>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</si>
  <si>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</si>
  <si>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</si>
  <si>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</si>
  <si>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</si>
  <si>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</si>
  <si>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</si>
  <si>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</si>
  <si>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</si>
  <si>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</si>
  <si>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</si>
  <si>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</si>
  <si>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</si>
  <si>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</si>
  <si>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</si>
  <si>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</si>
  <si>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</si>
  <si>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</si>
  <si>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</si>
  <si>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</si>
  <si>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</si>
  <si>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</si>
  <si>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</si>
  <si>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</si>
  <si>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</si>
  <si>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</si>
  <si>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</si>
  <si>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</si>
  <si>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</si>
  <si>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</si>
  <si>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</si>
  <si>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</si>
  <si>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</si>
  <si>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</si>
  <si>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</si>
  <si>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</si>
  <si>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</si>
  <si>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</si>
  <si>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</si>
  <si>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</si>
  <si>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</si>
  <si>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</si>
  <si>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</si>
  <si>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</si>
  <si>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</si>
  <si>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</si>
  <si>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</si>
  <si>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</si>
  <si>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</si>
  <si>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</si>
  <si>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</si>
  <si>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</si>
  <si>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</si>
  <si>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</si>
  <si>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</si>
  <si>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</si>
  <si>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</si>
  <si>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</si>
  <si>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</si>
  <si>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</si>
  <si>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</si>
  <si>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</si>
  <si>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</si>
  <si>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</si>
  <si>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</si>
  <si>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</si>
  <si>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</si>
  <si>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</si>
  <si>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</si>
  <si>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</si>
  <si>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</si>
  <si>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</si>
  <si>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</si>
  <si>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</si>
  <si>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</si>
  <si>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</si>
  <si>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</si>
  <si>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</si>
  <si>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</si>
  <si>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</si>
  <si>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</si>
  <si>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</si>
  <si>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</si>
  <si>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</si>
  <si>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</si>
  <si>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</si>
  <si>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</si>
  <si>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</si>
  <si>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</si>
  <si>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</si>
  <si>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</si>
  <si>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</si>
  <si>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</si>
  <si>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</si>
  <si>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</si>
  <si>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</si>
  <si>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</si>
  <si>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</si>
  <si>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</si>
  <si>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</si>
  <si>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</si>
  <si>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</si>
  <si>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</si>
  <si>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</si>
  <si>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</si>
  <si>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</si>
  <si>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</si>
  <si>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</si>
  <si>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</si>
  <si>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</si>
  <si>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</si>
  <si>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</si>
  <si>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</si>
  <si>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</si>
  <si>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</si>
  <si>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</si>
  <si>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</si>
  <si>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</si>
  <si>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</si>
  <si>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</si>
  <si>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</si>
  <si>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</si>
  <si>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</si>
  <si>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</si>
  <si>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</si>
  <si>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</si>
  <si>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</si>
  <si>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</si>
  <si>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</si>
  <si>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</si>
  <si>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</si>
  <si>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</si>
  <si>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</si>
  <si>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</si>
  <si>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</si>
  <si>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</si>
  <si>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</si>
  <si>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</si>
  <si>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</si>
  <si>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</si>
  <si>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</si>
  <si>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</si>
  <si>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</si>
  <si>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</si>
  <si>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</si>
  <si>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</si>
  <si>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</si>
  <si>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</si>
  <si>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</si>
  <si>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</si>
  <si>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</si>
  <si>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</si>
  <si>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</si>
  <si>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</si>
  <si>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</si>
  <si>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</si>
  <si>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</si>
  <si>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</si>
  <si>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</si>
  <si>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</si>
  <si>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</si>
  <si>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</si>
  <si>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</si>
  <si>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</si>
  <si>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</si>
  <si>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</si>
  <si>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</si>
  <si>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</si>
  <si>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</si>
  <si>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</si>
  <si>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</si>
  <si>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</si>
  <si>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</si>
  <si>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</si>
  <si>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</si>
  <si>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</si>
  <si>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</si>
  <si>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</si>
  <si>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</si>
  <si>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</si>
  <si>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</si>
  <si>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</si>
  <si>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</si>
  <si>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</si>
  <si>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</si>
  <si>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</si>
  <si>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</si>
  <si>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</si>
  <si>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</si>
  <si>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</si>
  <si>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</si>
  <si>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</si>
  <si>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</si>
  <si>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</si>
  <si>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</si>
  <si>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</si>
  <si>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</si>
  <si>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</si>
  <si>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</si>
  <si>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</si>
  <si>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</si>
  <si>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</si>
  <si>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</si>
  <si>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</si>
  <si>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</si>
  <si>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</si>
  <si>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</si>
  <si>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</si>
  <si>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</si>
  <si>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</si>
  <si>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</si>
  <si>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</si>
  <si>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</si>
  <si>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</si>
  <si>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</si>
  <si>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</si>
  <si>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</si>
  <si>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</si>
  <si>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</si>
  <si>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</si>
  <si>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</si>
  <si>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</si>
  <si>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</si>
  <si>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</si>
  <si>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</si>
  <si>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</si>
  <si>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</si>
  <si>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</si>
  <si>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</si>
  <si>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</si>
  <si>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</si>
  <si>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</si>
  <si>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</si>
  <si>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</si>
  <si>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</si>
  <si>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</si>
  <si>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</si>
  <si>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</si>
  <si>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</si>
  <si>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</si>
  <si>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</si>
  <si>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</si>
  <si>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</si>
  <si>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</si>
  <si>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</si>
  <si>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</si>
  <si>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</si>
  <si>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</si>
  <si>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</si>
  <si>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</si>
  <si>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</si>
  <si>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</si>
  <si>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</si>
  <si>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</si>
  <si>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</si>
  <si>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</si>
  <si>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</si>
  <si>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</si>
  <si>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</si>
  <si>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</si>
  <si>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</si>
  <si>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</si>
  <si>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</si>
  <si>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</si>
  <si>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</si>
  <si>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</si>
  <si>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</si>
  <si>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</si>
  <si>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</si>
  <si>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</si>
  <si>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</si>
  <si>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</si>
  <si>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</si>
  <si>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</si>
  <si>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</si>
  <si>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</si>
  <si>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</si>
  <si>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</si>
  <si>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</si>
  <si>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</si>
  <si>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</si>
  <si>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</si>
  <si>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</si>
  <si>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</si>
  <si>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</si>
  <si>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</si>
  <si>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</si>
  <si>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</si>
  <si>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</si>
  <si>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</si>
  <si>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</si>
  <si>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</si>
  <si>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</si>
  <si>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</si>
  <si>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</si>
  <si>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</si>
  <si>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</si>
  <si>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</si>
  <si>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</si>
  <si>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</si>
  <si>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</si>
  <si>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</si>
  <si>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</si>
  <si>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</si>
  <si>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</si>
  <si>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</si>
  <si>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</si>
  <si>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</si>
  <si>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</si>
  <si>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</si>
  <si>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</si>
  <si>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</si>
  <si>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</si>
  <si>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</si>
  <si>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</si>
  <si>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</si>
  <si>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</si>
  <si>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</si>
  <si>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</si>
  <si>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</si>
  <si>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</si>
  <si>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</si>
  <si>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</si>
  <si>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</si>
  <si>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</si>
  <si>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</si>
  <si>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</si>
  <si>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</si>
  <si>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</si>
  <si>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</si>
  <si>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</si>
  <si>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</si>
  <si>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</si>
  <si>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</si>
  <si>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</si>
  <si>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</si>
  <si>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</si>
  <si>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</si>
  <si>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</si>
  <si>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</si>
  <si>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</si>
  <si>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</si>
  <si>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</si>
  <si>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</si>
  <si>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</si>
  <si>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</si>
  <si>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</si>
  <si>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</si>
  <si>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</si>
  <si>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</si>
  <si>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</si>
  <si>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</si>
  <si>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</si>
  <si>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</si>
  <si>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</si>
  <si>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</si>
  <si>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</si>
  <si>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</si>
  <si>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</si>
  <si>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</si>
  <si>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</si>
  <si>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</si>
  <si>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</si>
  <si>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</si>
  <si>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</si>
  <si>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</si>
  <si>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</si>
  <si>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</si>
  <si>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</si>
  <si>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</si>
  <si>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</si>
  <si>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</si>
  <si>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</si>
  <si>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</si>
  <si>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</si>
  <si>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</si>
  <si>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</si>
  <si>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</si>
  <si>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</si>
  <si>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</si>
  <si>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</si>
  <si>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</si>
  <si>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</si>
  <si>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</si>
  <si>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</si>
  <si>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</si>
  <si>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</si>
  <si>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</si>
  <si>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</si>
  <si>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</si>
  <si>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</si>
  <si>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</si>
  <si>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</si>
  <si>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</si>
  <si>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</si>
  <si>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</si>
  <si>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</si>
  <si>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</si>
  <si>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</si>
  <si>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</si>
  <si>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</si>
  <si>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</si>
  <si>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</si>
  <si>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</si>
  <si>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</si>
  <si>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</si>
  <si>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</si>
  <si>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</si>
  <si>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</si>
  <si>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</si>
  <si>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</si>
  <si>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</si>
  <si>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</si>
  <si>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</si>
  <si>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</si>
  <si>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</si>
  <si>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</si>
  <si>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</si>
  <si>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</si>
  <si>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</si>
  <si>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</si>
  <si>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</si>
  <si>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</si>
  <si>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</si>
  <si>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</si>
  <si>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</si>
  <si>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</si>
  <si>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</si>
  <si>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</si>
  <si>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</si>
  <si>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</si>
  <si>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</si>
  <si>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</si>
  <si>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</si>
  <si>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</si>
  <si>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</si>
  <si>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</si>
  <si>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</si>
  <si>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</si>
  <si>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</si>
  <si>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</si>
  <si>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</si>
  <si>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</si>
  <si>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</si>
  <si>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</si>
  <si>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</si>
  <si>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</si>
  <si>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</si>
  <si>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</si>
  <si>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</si>
  <si>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</si>
  <si>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</si>
  <si>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</si>
  <si>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</si>
  <si>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</si>
  <si>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</si>
  <si>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</si>
  <si>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</si>
  <si>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</si>
  <si>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</si>
  <si>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</si>
  <si>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</si>
  <si>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</si>
  <si>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</si>
  <si>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</si>
  <si>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</si>
  <si>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</si>
  <si>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</si>
  <si>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</si>
  <si>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</si>
  <si>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</si>
  <si>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</si>
  <si>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</si>
  <si>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</si>
  <si>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</si>
  <si>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</si>
  <si>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</si>
  <si>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</si>
  <si>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</si>
  <si>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</si>
  <si>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</si>
  <si>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</si>
  <si>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</si>
  <si>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</si>
  <si>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</si>
  <si>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</si>
  <si>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</si>
  <si>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</si>
  <si>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</si>
  <si>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</si>
  <si>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</si>
  <si>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</si>
  <si>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</si>
  <si>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</si>
  <si>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</si>
  <si>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</si>
  <si>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</si>
  <si>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</si>
  <si>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</si>
  <si>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</si>
  <si>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</si>
  <si>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</si>
  <si>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</si>
  <si>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</si>
  <si>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</si>
  <si>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</si>
  <si>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</si>
  <si>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</si>
  <si>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</si>
  <si>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</si>
  <si>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</si>
  <si>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</si>
  <si>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</si>
  <si>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</si>
  <si>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</si>
  <si>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</si>
  <si>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</si>
  <si>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</si>
  <si>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</si>
  <si>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</si>
  <si>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</si>
  <si>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</si>
  <si>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</si>
  <si>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</si>
  <si>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</si>
  <si>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</si>
  <si>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</si>
  <si>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</si>
  <si>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</si>
  <si>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</si>
  <si>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</si>
  <si>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</si>
  <si>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</si>
  <si>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</si>
  <si>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</si>
  <si>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</si>
  <si>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</si>
  <si>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</si>
  <si>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</si>
  <si>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</si>
  <si>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</si>
  <si>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</si>
  <si>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</si>
  <si>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</si>
  <si>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</si>
  <si>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</si>
  <si>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</si>
  <si>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</si>
  <si>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</si>
  <si>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</si>
  <si>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</si>
  <si>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</si>
  <si>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</si>
  <si>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</si>
  <si>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</si>
  <si>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</si>
  <si>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</si>
  <si>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</si>
  <si>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</si>
  <si>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</si>
  <si>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</si>
  <si>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</si>
  <si>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</si>
  <si>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</si>
  <si>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</si>
  <si>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</si>
  <si>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</si>
  <si>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</si>
  <si>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</si>
  <si>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</si>
  <si>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</si>
  <si>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</si>
  <si>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</si>
  <si>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</si>
  <si>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</si>
  <si>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</si>
  <si>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</si>
  <si>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</si>
  <si>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</si>
  <si>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</si>
  <si>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</si>
  <si>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</si>
  <si>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</si>
  <si>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</si>
  <si>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</si>
  <si>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</si>
  <si>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</si>
  <si>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</si>
  <si>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</si>
  <si>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</si>
  <si>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</si>
  <si>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</si>
  <si>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</si>
  <si>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</si>
  <si>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</si>
  <si>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</si>
  <si>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</si>
  <si>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</si>
  <si>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</si>
  <si>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</si>
  <si>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</si>
  <si>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</si>
  <si>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</si>
  <si>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</si>
  <si>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</si>
  <si>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</si>
  <si>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</si>
  <si>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</si>
  <si>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</si>
  <si>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</si>
  <si>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</si>
  <si>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</si>
  <si>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</si>
  <si>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</si>
  <si>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</si>
  <si>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</si>
  <si>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</si>
  <si>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</si>
  <si>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</si>
  <si>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</si>
  <si>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</si>
  <si>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</si>
  <si>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</si>
  <si>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</si>
  <si>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</si>
  <si>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</si>
  <si>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</si>
  <si>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</si>
  <si>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</si>
  <si>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</si>
  <si>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</si>
  <si>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</si>
  <si>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</si>
  <si>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</si>
  <si>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</si>
  <si>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</si>
  <si>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</si>
  <si>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</si>
  <si>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</si>
  <si>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</si>
  <si>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</si>
  <si>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</si>
  <si>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</si>
  <si>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</si>
  <si>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</si>
  <si>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</si>
  <si>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</si>
  <si>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</si>
  <si>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</si>
  <si>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</si>
  <si>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</si>
  <si>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</si>
  <si>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</si>
  <si>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</si>
  <si>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</si>
  <si>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</si>
  <si>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</si>
  <si>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</si>
  <si>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</si>
  <si>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</si>
  <si>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</si>
  <si>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</si>
  <si>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</si>
  <si>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</si>
  <si>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</si>
  <si>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</si>
  <si>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</si>
  <si>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</si>
  <si>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</si>
  <si>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</si>
  <si>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</si>
  <si>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</si>
  <si>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</si>
  <si>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</si>
  <si>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</si>
  <si>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</si>
  <si>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</si>
  <si>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</si>
  <si>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</si>
  <si>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</si>
  <si>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</si>
  <si>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</si>
  <si>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</si>
  <si>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</si>
  <si>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</si>
  <si>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</si>
  <si>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</si>
  <si>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</si>
  <si>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</si>
  <si>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</si>
  <si>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</si>
  <si>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</si>
  <si>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</si>
  <si>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</si>
  <si>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</si>
  <si>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</si>
  <si>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</si>
  <si>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</si>
  <si>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</si>
  <si>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</si>
  <si>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</si>
  <si>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</si>
  <si>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</si>
  <si>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</si>
  <si>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</si>
  <si>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</si>
  <si>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</si>
  <si>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</si>
  <si>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</si>
  <si>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</si>
  <si>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</si>
  <si>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</si>
  <si>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</si>
  <si>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</si>
  <si>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</si>
  <si>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</si>
  <si>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</si>
  <si>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</si>
  <si>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</si>
  <si>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</si>
  <si>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</si>
  <si>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</si>
  <si>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</si>
  <si>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</si>
  <si>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</si>
  <si>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</si>
  <si>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</si>
  <si>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</si>
  <si>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</si>
  <si>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</si>
  <si>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</si>
  <si>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</si>
  <si>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</si>
  <si>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</si>
  <si>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</si>
  <si>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</si>
  <si>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</si>
  <si>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</si>
  <si>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</si>
  <si>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</si>
  <si>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</si>
  <si>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</si>
  <si>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</si>
  <si>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</si>
  <si>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</si>
  <si>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</si>
  <si>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</si>
  <si>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</si>
  <si>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</si>
  <si>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</si>
  <si>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</si>
  <si>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</si>
  <si>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</si>
  <si>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</si>
  <si>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</si>
  <si>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</si>
  <si>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</si>
  <si>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</si>
  <si>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</si>
  <si>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</si>
  <si>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</si>
  <si>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</si>
  <si>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</si>
  <si>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</si>
  <si>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</si>
  <si>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</si>
  <si>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</si>
  <si>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</si>
  <si>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</si>
  <si>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</si>
  <si>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</si>
  <si>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</si>
  <si>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</si>
  <si>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</si>
  <si>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</si>
  <si>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</si>
  <si>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</si>
  <si>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</si>
  <si>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</si>
  <si>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</si>
  <si>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</si>
  <si>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</si>
  <si>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</si>
  <si>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</si>
  <si>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</si>
  <si>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</si>
  <si>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</si>
  <si>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</si>
  <si>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</si>
  <si>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</si>
  <si>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</si>
  <si>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</si>
  <si>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</si>
  <si>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</si>
  <si>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</si>
  <si>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</si>
  <si>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</si>
  <si>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</si>
  <si>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</si>
  <si>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</si>
  <si>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</si>
  <si>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</si>
  <si>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</si>
  <si>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</si>
  <si>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</si>
  <si>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</si>
  <si>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</si>
  <si>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</si>
  <si>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</si>
  <si>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</si>
  <si>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</si>
  <si>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</si>
  <si>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</si>
  <si>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</si>
  <si>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</si>
  <si>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</si>
  <si>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</si>
  <si>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</si>
  <si>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</si>
  <si>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</si>
  <si>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</si>
  <si>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</si>
  <si>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</si>
  <si>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</si>
  <si>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</si>
  <si>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</si>
  <si>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</si>
  <si>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</si>
  <si>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</si>
  <si>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</si>
  <si>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</si>
  <si>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</si>
  <si>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</si>
  <si>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</si>
  <si>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</si>
  <si>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</si>
  <si>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</si>
  <si>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</si>
  <si>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</si>
  <si>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</si>
  <si>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</si>
  <si>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</si>
  <si>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</si>
  <si>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</si>
  <si>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</si>
  <si>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</si>
  <si>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</si>
  <si>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</si>
  <si>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</si>
  <si>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</si>
  <si>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</si>
  <si>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</si>
  <si>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</si>
  <si>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</si>
  <si>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</si>
  <si>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</si>
  <si>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</si>
  <si>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</si>
  <si>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</si>
  <si>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</si>
  <si>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</si>
  <si>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</si>
  <si>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</si>
  <si>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</si>
  <si>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</si>
  <si>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</si>
  <si>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</si>
  <si>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</si>
  <si>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</si>
  <si>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</si>
  <si>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</si>
  <si>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</si>
  <si>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</si>
  <si>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</si>
  <si>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</si>
  <si>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</si>
  <si>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</si>
  <si>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</si>
  <si>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</si>
  <si>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</si>
  <si>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</si>
  <si>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</si>
  <si>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</si>
  <si>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</si>
  <si>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</si>
  <si>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</si>
  <si>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</si>
  <si>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</si>
  <si>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</si>
  <si>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</si>
  <si>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</si>
  <si>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</si>
  <si>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</si>
  <si>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</si>
  <si>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</si>
  <si>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</si>
  <si>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</si>
  <si>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</si>
  <si>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</si>
  <si>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</si>
  <si>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</si>
  <si>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</si>
  <si>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</si>
  <si>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</si>
  <si>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</si>
  <si>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</si>
  <si>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</si>
  <si>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</si>
  <si>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</si>
  <si>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</si>
  <si>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</si>
  <si>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</si>
  <si>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</si>
  <si>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</si>
  <si>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</si>
  <si>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</si>
  <si>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</si>
  <si>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</si>
  <si>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</si>
  <si>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</si>
  <si>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</si>
  <si>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</si>
  <si>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</si>
  <si>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</si>
  <si>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</si>
  <si>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</si>
  <si>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</si>
  <si>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</si>
  <si>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</si>
  <si>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</si>
  <si>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</si>
  <si>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</si>
  <si>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</si>
  <si>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</si>
  <si>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</si>
  <si>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</si>
  <si>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</si>
  <si>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</si>
  <si>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</si>
  <si>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</si>
  <si>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</si>
  <si>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</si>
  <si>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</si>
  <si>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</si>
  <si>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</si>
  <si>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</si>
  <si>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</si>
  <si>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</si>
  <si>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</si>
  <si>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</si>
  <si>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</si>
  <si>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</si>
  <si>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</si>
  <si>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</si>
  <si>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</si>
  <si>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</si>
  <si>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</si>
  <si>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</si>
  <si>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</si>
  <si>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</si>
  <si>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</si>
  <si>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</si>
  <si>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</si>
  <si>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</si>
  <si>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</si>
  <si>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</si>
  <si>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</si>
  <si>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</si>
  <si>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</si>
  <si>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</si>
  <si>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</si>
  <si>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</si>
  <si>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</si>
  <si>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</si>
  <si>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</si>
  <si>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</si>
  <si>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</si>
  <si>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</si>
  <si>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</si>
  <si>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</si>
  <si>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</si>
  <si>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</si>
  <si>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</si>
  <si>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</si>
  <si>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</si>
  <si>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</si>
  <si>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</si>
  <si>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</si>
  <si>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</si>
  <si>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</si>
  <si>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</si>
  <si>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</si>
  <si>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</si>
  <si>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</si>
  <si>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</si>
  <si>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</si>
  <si>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</si>
  <si>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</si>
  <si>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</si>
  <si>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</si>
  <si>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</si>
  <si>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</si>
  <si>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</si>
  <si>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</si>
  <si>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</si>
  <si>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</si>
  <si>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</si>
  <si>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</si>
  <si>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</si>
  <si>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</si>
  <si>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</si>
  <si>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</si>
  <si>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</si>
  <si>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</si>
  <si>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</si>
  <si>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</si>
  <si>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</si>
  <si>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</si>
  <si>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</si>
  <si>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</si>
  <si>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</si>
  <si>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</si>
  <si>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</si>
  <si>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</si>
  <si>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</si>
  <si>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</si>
  <si>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</si>
  <si>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</si>
  <si>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</si>
  <si>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</si>
  <si>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</si>
  <si>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</si>
  <si>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</si>
  <si>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</si>
  <si>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</si>
  <si>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</si>
  <si>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</si>
  <si>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</si>
  <si>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</si>
  <si>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</si>
  <si>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</si>
  <si>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</si>
  <si>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</si>
  <si>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</si>
  <si>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</si>
  <si>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</si>
  <si>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</si>
  <si>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</si>
  <si>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</si>
  <si>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</si>
  <si>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</si>
  <si>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</si>
  <si>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</si>
  <si>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</si>
  <si>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</si>
  <si>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</si>
  <si>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</si>
  <si>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</si>
  <si>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</si>
  <si>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</si>
  <si>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</si>
  <si>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</si>
  <si>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</si>
  <si>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</si>
  <si>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</si>
  <si>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</si>
  <si>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</si>
  <si>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</si>
  <si>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</si>
  <si>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</si>
  <si>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</si>
  <si>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</si>
  <si>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</si>
  <si>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</si>
  <si>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</si>
  <si>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</si>
  <si>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</si>
  <si>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</si>
  <si>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</si>
  <si>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</si>
  <si>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</si>
  <si>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</si>
  <si>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</si>
  <si>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</si>
  <si>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</si>
  <si>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</si>
  <si>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</si>
  <si>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</si>
  <si>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</si>
  <si>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</si>
  <si>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</si>
  <si>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</si>
  <si>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</si>
  <si>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</si>
  <si>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</si>
  <si>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</si>
  <si>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</si>
  <si>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</si>
  <si>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</si>
  <si>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</si>
  <si>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</si>
  <si>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</si>
  <si>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</si>
  <si>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</si>
  <si>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</si>
  <si>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</si>
  <si>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</si>
  <si>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</si>
  <si>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</si>
  <si>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</si>
  <si>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</si>
  <si>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</si>
  <si>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</si>
  <si>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</si>
  <si>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</si>
  <si>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</si>
  <si>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</si>
  <si>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</si>
  <si>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</si>
  <si>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</si>
  <si>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</si>
  <si>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</si>
  <si>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</si>
  <si>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</si>
  <si>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</si>
  <si>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</si>
  <si>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</si>
  <si>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</si>
  <si>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</si>
  <si>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</si>
  <si>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</si>
  <si>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</si>
  <si>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</si>
  <si>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</si>
  <si>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</si>
  <si>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</si>
  <si>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</si>
  <si>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</si>
  <si>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</si>
  <si>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</si>
  <si>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</si>
  <si>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</si>
  <si>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</si>
  <si>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</si>
  <si>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</si>
  <si>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</si>
  <si>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</si>
  <si>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</si>
  <si>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</si>
  <si>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</si>
  <si>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</si>
  <si>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</si>
  <si>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</si>
  <si>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</si>
  <si>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</si>
  <si>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</si>
  <si>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</si>
  <si>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</si>
  <si>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</si>
  <si>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</si>
  <si>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</si>
  <si>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</si>
  <si>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</si>
  <si>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</si>
  <si>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</si>
  <si>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</si>
  <si>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</si>
  <si>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</si>
  <si>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</si>
  <si>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</si>
  <si>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</si>
  <si>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</si>
  <si>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</si>
  <si>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</si>
  <si>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</si>
  <si>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</si>
  <si>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</si>
  <si>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</si>
  <si>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</si>
  <si>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</si>
  <si>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</si>
  <si>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</si>
  <si>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</si>
  <si>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</si>
  <si>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</si>
  <si>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</si>
  <si>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</si>
  <si>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</si>
  <si>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</si>
  <si>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</si>
  <si>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</si>
  <si>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</si>
  <si>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</si>
  <si>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</si>
  <si>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</si>
  <si>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</si>
  <si>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</si>
  <si>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</si>
  <si>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</si>
  <si>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</si>
  <si>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</si>
  <si>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</si>
  <si>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</si>
  <si>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</si>
  <si>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</si>
  <si>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</si>
  <si>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</si>
  <si>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</si>
  <si>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</si>
  <si>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</si>
  <si>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</si>
  <si>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</si>
  <si>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</si>
  <si>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</si>
  <si>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</si>
  <si>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</si>
  <si>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</si>
  <si>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</si>
  <si>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</si>
  <si>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</si>
  <si>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</si>
  <si>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</si>
  <si>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</si>
  <si>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</si>
  <si>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</si>
  <si>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</si>
  <si>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</si>
  <si>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</si>
  <si>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</si>
  <si>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</si>
  <si>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</si>
  <si>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</si>
  <si>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</si>
  <si>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</si>
  <si>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</si>
  <si>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</si>
  <si>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</si>
  <si>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</si>
  <si>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</si>
  <si>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</si>
  <si>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</si>
  <si>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</si>
  <si>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</si>
  <si>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</si>
  <si>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</si>
  <si>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</si>
  <si>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</si>
  <si>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</si>
  <si>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</si>
  <si>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</si>
  <si>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</si>
  <si>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</si>
  <si>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</si>
  <si>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</si>
  <si>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</si>
  <si>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</si>
  <si>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</si>
  <si>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</si>
  <si>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</si>
  <si>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</si>
  <si>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</si>
  <si>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</si>
  <si>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</si>
  <si>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</si>
  <si>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</si>
  <si>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</si>
  <si>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</si>
  <si>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</si>
  <si>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</si>
  <si>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</si>
  <si>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</si>
  <si>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</si>
  <si>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</si>
  <si>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</si>
  <si>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</si>
  <si>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</si>
  <si>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</si>
  <si>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</si>
  <si>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</si>
  <si>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</si>
  <si>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</si>
  <si>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</si>
  <si>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</si>
  <si>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</si>
  <si>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</si>
  <si>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</si>
  <si>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</si>
  <si>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</si>
  <si>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</si>
  <si>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</si>
  <si>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</si>
  <si>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</si>
  <si>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</si>
  <si>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</si>
  <si>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</si>
  <si>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</si>
  <si>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</si>
  <si>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</si>
  <si>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</si>
  <si>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</si>
  <si>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</si>
  <si>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</si>
  <si>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</si>
  <si>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</si>
  <si>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</si>
  <si>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</si>
  <si>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</si>
  <si>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</si>
  <si>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</si>
  <si>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</si>
  <si>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</si>
  <si>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</si>
  <si>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</si>
  <si>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</si>
  <si>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</si>
  <si>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</si>
  <si>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</si>
  <si>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</si>
  <si>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</si>
  <si>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</si>
  <si>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</si>
  <si>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</si>
  <si>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</si>
  <si>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</si>
  <si>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</si>
  <si>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</si>
  <si>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</si>
  <si>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</si>
  <si>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</si>
  <si>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</si>
  <si>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</si>
  <si>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</si>
  <si>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</si>
  <si>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</si>
  <si>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</si>
  <si>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</si>
  <si>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</si>
  <si>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</si>
  <si>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</si>
  <si>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</si>
  <si>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</si>
  <si>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</si>
  <si>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</si>
  <si>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</si>
  <si>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</si>
  <si>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</si>
  <si>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</si>
  <si>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</si>
  <si>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</si>
  <si>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</si>
  <si>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</si>
  <si>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</si>
  <si>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</si>
  <si>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</si>
  <si>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</si>
  <si>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</si>
  <si>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</si>
  <si>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</si>
  <si>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</si>
  <si>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</si>
  <si>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</si>
  <si>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</si>
  <si>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</si>
  <si>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</si>
  <si>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</si>
  <si>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</si>
  <si>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</si>
  <si>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</si>
  <si>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</si>
  <si>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</si>
  <si>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</si>
  <si>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</si>
  <si>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</si>
  <si>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</si>
  <si>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</si>
  <si>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</si>
  <si>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</si>
  <si>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</si>
  <si>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</si>
  <si>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</si>
  <si>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</si>
  <si>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</si>
  <si>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</si>
  <si>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</si>
  <si>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</si>
  <si>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</si>
  <si>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</si>
  <si>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</si>
  <si>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</si>
  <si>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</si>
  <si>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</si>
  <si>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</si>
  <si>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</si>
  <si>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</si>
  <si>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</si>
  <si>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</si>
  <si>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</si>
  <si>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</si>
  <si>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</si>
  <si>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</si>
  <si>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</si>
  <si>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</si>
  <si>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</si>
  <si>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</si>
  <si>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</si>
  <si>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</si>
  <si>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</si>
  <si>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</si>
  <si>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</si>
  <si>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</si>
  <si>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</si>
  <si>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</si>
  <si>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</si>
  <si>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</si>
  <si>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</si>
  <si>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</si>
  <si>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</si>
  <si>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</si>
  <si>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</si>
  <si>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</si>
  <si>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</si>
  <si>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</si>
  <si>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</si>
  <si>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</si>
  <si>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</si>
  <si>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</si>
  <si>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</si>
  <si>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</si>
  <si>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</si>
  <si>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</si>
  <si>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</si>
  <si>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</si>
  <si>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</si>
  <si>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</si>
  <si>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</si>
  <si>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</si>
  <si>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</si>
  <si>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</si>
  <si>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</si>
  <si>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</si>
  <si>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</si>
  <si>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</si>
  <si>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</si>
  <si>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</si>
  <si>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</si>
  <si>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</si>
  <si>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</si>
  <si>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</si>
  <si>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</si>
  <si>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</si>
  <si>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</si>
  <si>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</si>
  <si>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</si>
  <si>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</si>
  <si>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</si>
  <si>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</si>
  <si>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</si>
  <si>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</si>
  <si>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</si>
  <si>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</si>
  <si>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</si>
  <si>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</si>
  <si>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</si>
  <si>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</si>
  <si>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</si>
  <si>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</si>
  <si>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</si>
  <si>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</si>
  <si>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</si>
  <si>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</si>
  <si>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</si>
  <si>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</si>
  <si>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</si>
  <si>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</si>
  <si>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</si>
  <si>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</si>
  <si>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</si>
  <si>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</si>
  <si>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</si>
  <si>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</si>
  <si>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</si>
  <si>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</si>
  <si>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</si>
  <si>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</si>
  <si>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</si>
  <si>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</si>
  <si>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</si>
  <si>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</si>
  <si>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</si>
  <si>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</si>
  <si>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</si>
  <si>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</si>
  <si>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</si>
  <si>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</si>
  <si>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</si>
  <si>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</si>
  <si>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</si>
  <si>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</si>
  <si>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</si>
  <si>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</si>
  <si>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</si>
  <si>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</si>
  <si>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</si>
  <si>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</si>
  <si>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</si>
  <si>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</si>
  <si>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</si>
  <si>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</si>
  <si>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</si>
  <si>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</si>
  <si>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</si>
  <si>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</si>
  <si>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</si>
  <si>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</si>
  <si>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</si>
  <si>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</si>
  <si>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</si>
  <si>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</si>
  <si>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</si>
  <si>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</si>
  <si>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</si>
  <si>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</si>
  <si>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</si>
  <si>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</si>
  <si>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</si>
  <si>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</si>
  <si>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</si>
  <si>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</si>
  <si>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</si>
  <si>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</si>
  <si>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</si>
  <si>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</si>
  <si>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</si>
  <si>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</si>
  <si>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</si>
  <si>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</si>
  <si>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</si>
  <si>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</si>
  <si>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</si>
  <si>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</si>
  <si>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</si>
  <si>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</si>
  <si>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</si>
  <si>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</si>
  <si>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</si>
  <si>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</si>
  <si>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</si>
  <si>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</si>
  <si>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</si>
  <si>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</si>
  <si>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</si>
  <si>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</si>
  <si>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</si>
  <si>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</si>
  <si>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</si>
  <si>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</si>
  <si>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</si>
  <si>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</si>
  <si>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</si>
  <si>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</si>
  <si>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</si>
  <si>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</si>
  <si>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</si>
  <si>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</si>
  <si>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</si>
  <si>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</si>
  <si>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</si>
  <si>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</si>
  <si>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</si>
  <si>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</si>
  <si>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</si>
  <si>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</si>
  <si>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</si>
  <si>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</si>
  <si>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</si>
  <si>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</si>
  <si>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</si>
  <si>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</si>
  <si>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</si>
  <si>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</si>
  <si>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</si>
  <si>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</si>
  <si>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</si>
  <si>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</si>
  <si>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</si>
  <si>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</si>
  <si>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</si>
  <si>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</si>
  <si>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</si>
  <si>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</si>
  <si>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</si>
  <si>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</si>
  <si>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</si>
  <si>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</si>
  <si>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</si>
  <si>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</si>
  <si>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</si>
  <si>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</si>
  <si>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</si>
  <si>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</si>
  <si>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</si>
  <si>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</si>
  <si>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</si>
  <si>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</si>
  <si>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</si>
  <si>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</si>
  <si>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</si>
  <si>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</si>
  <si>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</si>
  <si>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</si>
  <si>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</si>
  <si>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</si>
  <si>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</si>
  <si>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</si>
  <si>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</si>
  <si>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</si>
  <si>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</si>
  <si>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</si>
  <si>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</si>
  <si>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</si>
  <si>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</si>
  <si>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</si>
  <si>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</si>
  <si>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</si>
  <si>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</si>
  <si>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</si>
  <si>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</si>
  <si>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</si>
  <si>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</si>
  <si>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</si>
  <si>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</si>
  <si>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</si>
  <si>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</si>
  <si>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</si>
  <si>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</si>
  <si>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</si>
  <si>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</si>
  <si>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</si>
  <si>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</si>
  <si>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</si>
  <si>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</si>
  <si>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</si>
  <si>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</si>
  <si>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</si>
  <si>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</si>
  <si>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</si>
  <si>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</si>
  <si>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</si>
  <si>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</si>
  <si>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</si>
  <si>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</si>
  <si>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</si>
  <si>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</si>
  <si>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</si>
  <si>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</si>
  <si>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</si>
  <si>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</si>
  <si>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</si>
  <si>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</si>
  <si>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</si>
  <si>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</si>
  <si>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</si>
  <si>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</si>
  <si>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</si>
  <si>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</si>
  <si>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</si>
  <si>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</si>
  <si>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</si>
  <si>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</si>
  <si>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</si>
  <si>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</si>
  <si>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</si>
  <si>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</si>
  <si>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</si>
  <si>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</si>
  <si>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</si>
  <si>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</si>
  <si>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</si>
  <si>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</si>
  <si>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</si>
  <si>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</si>
  <si>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</si>
  <si>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</si>
  <si>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</si>
  <si>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</si>
  <si>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</si>
  <si>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</si>
  <si>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</si>
  <si>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</si>
  <si>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</si>
  <si>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</si>
  <si>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</si>
  <si>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</si>
  <si>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</si>
  <si>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</si>
  <si>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</si>
  <si>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</si>
  <si>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</si>
  <si>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</si>
  <si>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</si>
  <si>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</si>
  <si>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</si>
  <si>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</si>
  <si>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</si>
  <si>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</si>
  <si>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</si>
  <si>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</si>
  <si>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</si>
  <si>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</si>
  <si>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</si>
  <si>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</si>
  <si>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</si>
  <si>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</si>
  <si>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</si>
  <si>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</si>
  <si>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</si>
  <si>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</si>
  <si>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</si>
  <si>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</si>
  <si>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</si>
  <si>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</si>
  <si>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</si>
  <si>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</si>
  <si>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</si>
  <si>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</si>
  <si>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</si>
  <si>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</si>
  <si>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</si>
  <si>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</si>
  <si>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</si>
  <si>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</si>
  <si>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</si>
  <si>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</si>
  <si>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</si>
  <si>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</si>
  <si>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</si>
  <si>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</si>
  <si>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</si>
  <si>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</si>
  <si>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</si>
  <si>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</si>
  <si>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</si>
  <si>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</si>
  <si>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</si>
  <si>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</si>
  <si>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</si>
  <si>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</si>
  <si>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</si>
  <si>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</si>
  <si>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</si>
  <si>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</si>
  <si>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</si>
  <si>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</si>
  <si>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</si>
  <si>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</si>
  <si>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</si>
  <si>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</si>
  <si>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</si>
  <si>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</si>
  <si>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</si>
  <si>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</si>
  <si>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</si>
  <si>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</si>
  <si>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</si>
  <si>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</si>
  <si>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</si>
  <si>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</si>
  <si>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</si>
  <si>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</si>
  <si>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</si>
  <si>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</si>
  <si>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</si>
  <si>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</si>
  <si>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</si>
  <si>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</si>
  <si>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</si>
  <si>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</si>
  <si>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</si>
  <si>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</si>
  <si>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</si>
  <si>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</si>
  <si>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</si>
  <si>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</si>
  <si>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</si>
  <si>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</si>
  <si>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</si>
  <si>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</si>
  <si>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</si>
  <si>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</si>
  <si>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</si>
  <si>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</si>
  <si>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</si>
  <si>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</si>
  <si>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</si>
  <si>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</si>
  <si>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</si>
  <si>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</si>
  <si>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</si>
  <si>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</si>
  <si>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</si>
  <si>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</si>
  <si>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</si>
  <si>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</si>
  <si>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</si>
  <si>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</si>
  <si>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</si>
  <si>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</si>
  <si>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</si>
  <si>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</si>
  <si>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</si>
  <si>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</si>
  <si>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</si>
  <si>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</si>
  <si>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</si>
  <si>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</si>
  <si>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</si>
  <si>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</si>
  <si>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</si>
  <si>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</si>
  <si>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</si>
  <si>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</si>
  <si>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</si>
  <si>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</si>
  <si>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</si>
  <si>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</si>
  <si>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</si>
  <si>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</si>
  <si>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</si>
  <si>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</si>
  <si>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</si>
  <si>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</si>
  <si>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</si>
  <si>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</si>
  <si>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</si>
  <si>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</si>
  <si>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</si>
  <si>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</si>
  <si>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</si>
  <si>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</si>
  <si>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</si>
  <si>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</si>
  <si>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</si>
  <si>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</si>
  <si>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</si>
  <si>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</si>
  <si>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</si>
  <si>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</si>
  <si>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</si>
  <si>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</si>
  <si>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</si>
  <si>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</si>
  <si>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</si>
  <si>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</si>
  <si>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</si>
  <si>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</si>
  <si>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</si>
  <si>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</si>
  <si>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</si>
  <si>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</si>
  <si>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</si>
  <si>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</si>
  <si>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</si>
  <si>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</si>
  <si>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</si>
  <si>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</si>
  <si>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</si>
  <si>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</si>
  <si>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</si>
  <si>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</si>
  <si>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</si>
  <si>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</si>
  <si>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</si>
  <si>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</si>
  <si>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</si>
  <si>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</si>
  <si>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</si>
  <si>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</si>
  <si>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</si>
  <si>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</si>
  <si>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</si>
  <si>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</si>
  <si>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</si>
  <si>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</si>
  <si>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</si>
  <si>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</si>
  <si>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</si>
  <si>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</si>
  <si>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</si>
  <si>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</si>
  <si>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</si>
  <si>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</si>
  <si>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</si>
  <si>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</si>
  <si>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</si>
  <si>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</si>
  <si>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</si>
  <si>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</si>
  <si>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</si>
  <si>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</si>
  <si>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</si>
  <si>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</si>
  <si>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</si>
  <si>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</si>
  <si>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</si>
  <si>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</si>
  <si>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</si>
  <si>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</si>
  <si>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</si>
  <si>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</si>
  <si>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</si>
  <si>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</si>
  <si>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</si>
  <si>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</si>
  <si>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</si>
  <si>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</si>
  <si>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</si>
  <si>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</si>
  <si>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</si>
  <si>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</si>
  <si>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</si>
  <si>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</si>
  <si>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</si>
  <si>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</si>
  <si>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</si>
  <si>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</si>
  <si>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</si>
  <si>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</si>
  <si>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</si>
  <si>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</si>
  <si>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</si>
  <si>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</si>
  <si>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</si>
  <si>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</si>
  <si>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</si>
  <si>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</si>
  <si>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</si>
  <si>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</si>
  <si>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</si>
  <si>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</si>
  <si>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</si>
  <si>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</si>
  <si>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</si>
  <si>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</si>
  <si>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</si>
  <si>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</si>
  <si>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</si>
  <si>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</si>
  <si>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</si>
  <si>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</si>
  <si>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</si>
  <si>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</si>
  <si>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</si>
  <si>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</si>
  <si>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</si>
  <si>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</si>
  <si>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</si>
  <si>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</si>
  <si>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</si>
  <si>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</si>
  <si>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</si>
  <si>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</si>
  <si>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</si>
  <si>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</si>
  <si>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</si>
  <si>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</si>
  <si>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</si>
  <si>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</si>
  <si>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</si>
  <si>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</si>
  <si>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</si>
  <si>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</si>
  <si>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</si>
  <si>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</si>
  <si>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</si>
  <si>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</si>
  <si>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</si>
  <si>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</si>
  <si>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</si>
  <si>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</si>
  <si>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</si>
  <si>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</si>
  <si>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</si>
  <si>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</si>
  <si>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</si>
  <si>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</si>
  <si>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</si>
  <si>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</si>
  <si>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</si>
  <si>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</si>
  <si>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</si>
  <si>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</si>
  <si>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</si>
  <si>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</si>
  <si>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</si>
  <si>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</si>
  <si>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</si>
  <si>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</si>
  <si>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</si>
  <si>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</si>
  <si>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</si>
  <si>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</si>
  <si>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</si>
  <si>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</si>
  <si>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</si>
  <si>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</si>
  <si>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</si>
  <si>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</si>
  <si>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</si>
  <si>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</si>
  <si>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</si>
  <si>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</si>
  <si>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</si>
  <si>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</si>
  <si>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</si>
  <si>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</si>
  <si>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</si>
  <si>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</si>
  <si>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</si>
  <si>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</si>
  <si>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</si>
  <si>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</si>
  <si>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</si>
  <si>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</si>
  <si>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</si>
  <si>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</si>
  <si>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</si>
  <si>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</si>
  <si>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</si>
  <si>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</si>
  <si>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</si>
  <si>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</si>
  <si>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</si>
  <si>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</si>
  <si>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</si>
  <si>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</si>
  <si>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</si>
  <si>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</si>
  <si>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</si>
  <si>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</si>
  <si>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</si>
  <si>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</si>
  <si>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</si>
  <si>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</si>
  <si>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</si>
  <si>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</si>
  <si>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</si>
  <si>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</si>
  <si>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</si>
  <si>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</si>
  <si>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</si>
  <si>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</si>
  <si>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</si>
  <si>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</si>
  <si>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</si>
  <si>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</si>
  <si>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</si>
  <si>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</si>
  <si>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</si>
  <si>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</si>
  <si>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</si>
  <si>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</si>
  <si>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</si>
  <si>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</si>
  <si>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</si>
  <si>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</si>
  <si>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</si>
  <si>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</si>
  <si>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</si>
  <si>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</si>
  <si>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</si>
  <si>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</si>
  <si>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</si>
  <si>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</si>
  <si>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</si>
  <si>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</si>
  <si>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</si>
  <si>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</si>
  <si>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</si>
  <si>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</si>
  <si>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</si>
  <si>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</si>
  <si>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</si>
  <si>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</si>
  <si>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</si>
  <si>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</si>
  <si>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</si>
  <si>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</si>
  <si>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</si>
  <si>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</si>
  <si>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</si>
  <si>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</si>
  <si>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</si>
  <si>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</si>
  <si>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</si>
  <si>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</si>
  <si>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</si>
  <si>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</si>
  <si>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</si>
  <si>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</si>
  <si>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</si>
  <si>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</si>
  <si>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</si>
  <si>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</si>
  <si>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</si>
  <si>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</si>
  <si>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</si>
  <si>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</si>
  <si>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</si>
  <si>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</si>
  <si>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</si>
  <si>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</si>
  <si>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</si>
  <si>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</si>
  <si>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</si>
  <si>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</si>
  <si>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</si>
  <si>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</si>
  <si>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</si>
  <si>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</si>
  <si>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</si>
  <si>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</si>
  <si>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</si>
  <si>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</si>
  <si>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</si>
  <si>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</si>
  <si>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</si>
  <si>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</si>
  <si>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</si>
  <si>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</si>
  <si>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</si>
  <si>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</si>
  <si>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</si>
  <si>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</si>
  <si>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</si>
  <si>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</si>
  <si>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</si>
  <si>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</si>
  <si>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</si>
  <si>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</si>
  <si>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</si>
  <si>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</si>
  <si>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</si>
  <si>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</si>
  <si>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</si>
  <si>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</si>
  <si>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</si>
  <si>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</si>
  <si>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</si>
  <si>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</si>
  <si>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</si>
  <si>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</si>
  <si>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</si>
  <si>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</si>
  <si>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</si>
  <si>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</si>
  <si>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</si>
  <si>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</si>
  <si>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</si>
  <si>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</si>
  <si>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</si>
  <si>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</si>
  <si>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</si>
  <si>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</si>
  <si>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</si>
  <si>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</si>
  <si>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</si>
  <si>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</si>
  <si>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</si>
  <si>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</si>
  <si>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</si>
  <si>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</si>
  <si>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</si>
  <si>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</si>
  <si>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</si>
  <si>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</si>
  <si>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</si>
  <si>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</si>
  <si>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</si>
  <si>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</si>
  <si>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</si>
  <si>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</si>
  <si>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</si>
  <si>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</si>
  <si>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</si>
  <si>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</si>
  <si>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</si>
  <si>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</si>
  <si>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</si>
  <si>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</si>
  <si>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</si>
  <si>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</si>
  <si>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</si>
  <si>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</si>
  <si>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</si>
  <si>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</si>
  <si>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</si>
  <si>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</si>
  <si>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</si>
  <si>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</si>
  <si>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</si>
  <si>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</si>
  <si>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</si>
  <si>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</si>
  <si>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</si>
  <si>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</si>
  <si>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</si>
  <si>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</si>
  <si>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</si>
  <si>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</si>
  <si>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</si>
  <si>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</si>
  <si>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</si>
  <si>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</si>
  <si>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</si>
  <si>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</si>
  <si>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</si>
  <si>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</si>
  <si>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</si>
  <si>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</si>
  <si>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</si>
  <si>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</si>
  <si>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</si>
  <si>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</si>
  <si>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</si>
  <si>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</si>
  <si>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</si>
  <si>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</si>
  <si>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</si>
  <si>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</si>
  <si>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</si>
  <si>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</si>
  <si>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</si>
  <si>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</si>
  <si>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</si>
  <si>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</si>
  <si>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</si>
  <si>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</si>
  <si>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</si>
  <si>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</si>
  <si>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</si>
  <si>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</si>
  <si>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</si>
  <si>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</si>
  <si>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</si>
  <si>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</si>
  <si>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</si>
  <si>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</si>
  <si>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</si>
  <si>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</si>
  <si>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</si>
  <si>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</si>
  <si>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</si>
  <si>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</si>
  <si>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</si>
  <si>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</si>
  <si>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</si>
  <si>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</si>
  <si>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</si>
  <si>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</si>
  <si>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</si>
  <si>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</si>
  <si>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</si>
  <si>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</si>
  <si>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</si>
  <si>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</si>
  <si>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</si>
  <si>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</si>
  <si>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</si>
  <si>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</si>
  <si>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</si>
  <si>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</si>
  <si>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</si>
  <si>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</si>
  <si>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</si>
  <si>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</si>
  <si>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</si>
  <si>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</si>
  <si>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</si>
  <si>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</si>
  <si>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</si>
  <si>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</si>
  <si>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</si>
  <si>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</si>
  <si>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</si>
  <si>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</si>
  <si>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</si>
  <si>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</si>
  <si>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</si>
  <si>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</si>
  <si>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</si>
  <si>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</si>
  <si>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</si>
  <si>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</si>
  <si>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</si>
  <si>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</si>
  <si>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</si>
  <si>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</si>
  <si>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</si>
  <si>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</si>
  <si>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</si>
  <si>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</si>
  <si>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</si>
  <si>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</si>
  <si>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</si>
  <si>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</si>
  <si>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</si>
  <si>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</si>
  <si>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</si>
  <si>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</si>
  <si>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</si>
  <si>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</si>
  <si>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</si>
  <si>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</si>
  <si>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</si>
  <si>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</si>
  <si>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</si>
  <si>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</si>
  <si>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</si>
  <si>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</si>
  <si>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</si>
  <si>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</si>
  <si>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</si>
  <si>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</si>
  <si>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</si>
  <si>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</si>
  <si>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</si>
  <si>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</si>
  <si>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</si>
  <si>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</si>
  <si>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</si>
  <si>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</si>
  <si>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</si>
  <si>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</si>
  <si>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</si>
  <si>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</si>
  <si>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</si>
  <si>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</si>
  <si>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</si>
  <si>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</si>
  <si>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</si>
  <si>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</si>
  <si>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</si>
  <si>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</si>
  <si>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</si>
  <si>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</si>
  <si>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</si>
  <si>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</si>
  <si>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</si>
  <si>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</si>
  <si>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</si>
  <si>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</si>
  <si>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</si>
  <si>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</si>
  <si>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</si>
  <si>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</si>
  <si>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</si>
  <si>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</si>
  <si>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</si>
  <si>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</si>
  <si>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</si>
  <si>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</si>
  <si>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</si>
  <si>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</si>
  <si>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</si>
  <si>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</si>
  <si>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</si>
  <si>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</si>
  <si>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</si>
  <si>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</si>
  <si>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</si>
  <si>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</si>
  <si>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</si>
  <si>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</si>
  <si>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</si>
  <si>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</si>
  <si>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</si>
  <si>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</si>
  <si>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</si>
  <si>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</si>
  <si>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</si>
  <si>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</si>
  <si>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</si>
  <si>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</si>
  <si>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</si>
  <si>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</si>
  <si>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</si>
  <si>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</si>
  <si>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</si>
  <si>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</si>
  <si>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</si>
  <si>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</si>
  <si>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</si>
  <si>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</si>
  <si>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</si>
  <si>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</si>
  <si>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</si>
  <si>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</si>
  <si>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</si>
  <si>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</si>
  <si>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</si>
  <si>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</si>
  <si>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</si>
  <si>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</si>
  <si>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</si>
  <si>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</si>
  <si>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</si>
  <si>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</si>
  <si>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</si>
  <si>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</si>
  <si>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</si>
  <si>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</si>
  <si>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</si>
  <si>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</si>
  <si>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</si>
  <si>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</si>
  <si>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</si>
  <si>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</si>
  <si>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</si>
  <si>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</si>
  <si>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</si>
  <si>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</si>
  <si>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</si>
  <si>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</si>
  <si>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</si>
  <si>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</si>
  <si>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</si>
  <si>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</si>
  <si>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</si>
  <si>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</si>
  <si>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</si>
  <si>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</si>
  <si>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</si>
  <si>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</si>
  <si>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</si>
  <si>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</si>
  <si>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</si>
  <si>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</si>
  <si>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</si>
  <si>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</si>
  <si>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</si>
  <si>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</si>
  <si>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</si>
  <si>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</si>
  <si>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</si>
  <si>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</si>
  <si>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</si>
  <si>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</si>
  <si>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</si>
  <si>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</si>
  <si>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</si>
  <si>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</si>
  <si>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</si>
  <si>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</si>
  <si>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</si>
  <si>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</si>
  <si>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</si>
  <si>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</si>
  <si>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</si>
  <si>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</si>
  <si>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</si>
  <si>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</si>
  <si>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</si>
  <si>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</si>
  <si>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</si>
  <si>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</si>
  <si>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</si>
  <si>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</si>
  <si>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</si>
  <si>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</si>
  <si>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</si>
  <si>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</si>
  <si>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</si>
  <si>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</si>
  <si>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</si>
  <si>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</si>
  <si>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</si>
  <si>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</si>
  <si>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</si>
  <si>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</si>
  <si>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</si>
  <si>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</si>
  <si>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</si>
  <si>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</si>
  <si>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</si>
  <si>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</si>
  <si>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</si>
  <si>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</si>
  <si>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</si>
  <si>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</si>
  <si>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</si>
  <si>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</si>
  <si>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</si>
  <si>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</si>
  <si>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</si>
  <si>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</si>
  <si>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</si>
  <si>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</si>
  <si>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</si>
  <si>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</si>
  <si>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</si>
  <si>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</si>
  <si>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</si>
  <si>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</si>
  <si>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</si>
  <si>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</si>
  <si>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</si>
  <si>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</si>
  <si>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</si>
  <si>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</si>
  <si>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</si>
  <si>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</si>
  <si>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</si>
  <si>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</si>
  <si>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</si>
  <si>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</si>
  <si>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</si>
  <si>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</si>
  <si>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</si>
  <si>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</si>
  <si>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</si>
  <si>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</si>
  <si>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</si>
  <si>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</si>
  <si>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</si>
  <si>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</si>
  <si>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</si>
  <si>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</si>
  <si>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</si>
  <si>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</si>
  <si>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</si>
  <si>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</si>
  <si>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</si>
  <si>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</si>
  <si>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</si>
  <si>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</si>
  <si>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</si>
  <si>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</si>
  <si>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</si>
  <si>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</si>
  <si>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</si>
  <si>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</si>
  <si>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</si>
  <si>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</si>
  <si>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</si>
  <si>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</si>
  <si>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</si>
  <si>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</si>
  <si>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</si>
  <si>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</si>
  <si>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</si>
  <si>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</si>
  <si>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</si>
  <si>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</si>
  <si>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</si>
  <si>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</si>
  <si>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</si>
  <si>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</si>
  <si>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</si>
  <si>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</si>
  <si>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</si>
  <si>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</si>
  <si>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</si>
  <si>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</si>
  <si>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</si>
  <si>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</si>
  <si>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</si>
  <si>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</si>
  <si>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</si>
  <si>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</si>
  <si>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</si>
  <si>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</si>
  <si>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</si>
  <si>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</si>
  <si>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</si>
  <si>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</si>
  <si>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</si>
  <si>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</si>
  <si>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</si>
  <si>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</si>
  <si>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</si>
  <si>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</si>
  <si>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</si>
  <si>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</si>
  <si>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</si>
  <si>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</si>
  <si>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</si>
  <si>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</si>
  <si>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</si>
  <si>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</si>
  <si>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</si>
  <si>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</si>
  <si>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</si>
  <si>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</si>
  <si>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</si>
  <si>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</si>
  <si>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</si>
  <si>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</si>
  <si>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</si>
  <si>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</si>
  <si>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</si>
  <si>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</si>
  <si>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</si>
  <si>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</si>
  <si>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</si>
  <si>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</si>
  <si>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</si>
  <si>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</si>
  <si>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</si>
  <si>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</si>
  <si>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</si>
  <si>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</si>
  <si>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</si>
  <si>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</si>
  <si>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</si>
  <si>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</si>
  <si>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</si>
  <si>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</si>
  <si>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</si>
  <si>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</si>
  <si>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</si>
  <si>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</si>
  <si>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</si>
  <si>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</si>
  <si>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</si>
  <si>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</si>
  <si>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</si>
  <si>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</si>
  <si>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</si>
  <si>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</si>
  <si>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</si>
  <si>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</si>
  <si>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</si>
  <si>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</si>
  <si>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</si>
  <si>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</si>
  <si>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</si>
  <si>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</si>
  <si>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</si>
  <si>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</si>
  <si>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</si>
  <si>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</si>
  <si>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</si>
  <si>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</si>
  <si>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</si>
  <si>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</si>
  <si>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</si>
  <si>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</si>
  <si>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</si>
  <si>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</si>
  <si>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</si>
  <si>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</si>
  <si>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</si>
  <si>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</si>
  <si>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</si>
  <si>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</si>
  <si>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</si>
  <si>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</si>
  <si>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</si>
  <si>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</si>
  <si>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</si>
  <si>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</si>
  <si>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</si>
  <si>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</si>
  <si>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</si>
  <si>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</si>
  <si>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</si>
  <si>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</si>
  <si>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</si>
  <si>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</si>
  <si>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</si>
  <si>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</si>
  <si>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</si>
  <si>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</si>
  <si>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</si>
  <si>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</si>
  <si>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</si>
  <si>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</si>
  <si>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</si>
  <si>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</si>
  <si>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</si>
  <si>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</si>
  <si>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</si>
  <si>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</si>
  <si>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</si>
  <si>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</si>
  <si>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</si>
  <si>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</si>
  <si>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</si>
  <si>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</si>
  <si>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</si>
  <si>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</si>
  <si>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</si>
  <si>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</si>
  <si>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</si>
  <si>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</si>
  <si>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</si>
  <si>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</si>
  <si>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</si>
  <si>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</si>
  <si>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</si>
  <si>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</si>
  <si>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</si>
  <si>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</si>
  <si>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</si>
  <si>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</si>
  <si>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</si>
  <si>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</si>
  <si>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</si>
  <si>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</si>
  <si>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</si>
  <si>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</si>
  <si>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</si>
  <si>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</si>
  <si>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</si>
  <si>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</si>
  <si>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</si>
  <si>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</si>
  <si>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</si>
  <si>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</si>
  <si>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</si>
  <si>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</si>
  <si>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</si>
  <si>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</si>
  <si>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</si>
  <si>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</si>
  <si>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</si>
  <si>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</si>
  <si>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</si>
  <si>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</si>
  <si>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</si>
  <si>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</si>
  <si>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</si>
  <si>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</si>
  <si>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</si>
  <si>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</si>
  <si>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</si>
  <si>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</si>
  <si>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</si>
  <si>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</si>
  <si>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</si>
  <si>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</si>
  <si>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</si>
  <si>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</si>
  <si>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</si>
  <si>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</si>
  <si>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</si>
  <si>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</si>
  <si>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</si>
  <si>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</si>
  <si>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</si>
  <si>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</si>
  <si>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</si>
  <si>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</si>
  <si>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</si>
  <si>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</si>
  <si>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</si>
  <si>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</si>
  <si>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</si>
  <si>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</si>
  <si>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</si>
  <si>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</si>
  <si>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</si>
  <si>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</si>
  <si>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</si>
  <si>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</si>
  <si>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</si>
  <si>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</si>
  <si>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</si>
  <si>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</si>
  <si>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</si>
  <si>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</si>
  <si>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</si>
  <si>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</si>
  <si>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</si>
  <si>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</si>
  <si>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</si>
  <si>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</si>
  <si>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</si>
  <si>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</si>
  <si>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</si>
  <si>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</si>
  <si>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</si>
  <si>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</si>
  <si>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</si>
  <si>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</si>
  <si>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</si>
  <si>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</si>
  <si>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</si>
  <si>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</si>
  <si>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</si>
  <si>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</si>
  <si>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</si>
  <si>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</si>
  <si>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</si>
  <si>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</si>
  <si>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</si>
  <si>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</si>
  <si>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</si>
  <si>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</si>
  <si>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</si>
  <si>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</si>
  <si>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</si>
  <si>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</si>
  <si>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</si>
  <si>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</si>
  <si>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</si>
  <si>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</si>
  <si>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</si>
  <si>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</si>
  <si>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</si>
  <si>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</si>
  <si>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</si>
  <si>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</si>
  <si>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</si>
  <si>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</si>
  <si>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</si>
  <si>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</si>
  <si>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</si>
  <si>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</si>
  <si>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</si>
  <si>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</si>
  <si>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</si>
  <si>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</si>
  <si>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</si>
  <si>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</si>
  <si>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</si>
  <si>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</si>
  <si>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</si>
  <si>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</si>
  <si>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</si>
  <si>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</si>
  <si>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</si>
  <si>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</si>
  <si>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</si>
  <si>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</si>
  <si>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</si>
  <si>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</si>
  <si>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</si>
  <si>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</si>
  <si>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</si>
  <si>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</si>
  <si>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</si>
  <si>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</si>
  <si>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</si>
  <si>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</si>
  <si>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</si>
  <si>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</si>
  <si>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</si>
  <si>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</si>
  <si>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</si>
  <si>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</si>
  <si>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</si>
  <si>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</si>
  <si>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</si>
  <si>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</si>
  <si>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</si>
  <si>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</si>
  <si>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</si>
  <si>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</si>
  <si>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</si>
  <si>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</si>
  <si>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</si>
  <si>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</si>
  <si>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</si>
  <si>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</si>
  <si>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</si>
  <si>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</si>
  <si>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</si>
  <si>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</si>
  <si>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</si>
  <si>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</si>
  <si>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</si>
  <si>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</si>
  <si>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</si>
  <si>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</si>
  <si>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</si>
  <si>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</si>
  <si>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</si>
  <si>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</si>
  <si>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</si>
  <si>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</si>
  <si>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</si>
  <si>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</si>
  <si>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</si>
  <si>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</si>
  <si>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</si>
  <si>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</si>
  <si>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</si>
  <si>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</si>
  <si>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</si>
  <si>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</si>
  <si>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</si>
  <si>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</si>
  <si>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</si>
  <si>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</si>
  <si>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</si>
  <si>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</si>
  <si>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</si>
  <si>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</si>
  <si>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</si>
  <si>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</si>
  <si>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</si>
  <si>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</si>
  <si>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</si>
  <si>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</si>
  <si>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</si>
  <si>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</si>
  <si>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</si>
  <si>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</si>
  <si>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</si>
  <si>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</si>
  <si>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</si>
  <si>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</si>
  <si>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</si>
  <si>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</si>
  <si>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</si>
  <si>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</si>
  <si>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</si>
  <si>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</si>
  <si>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</si>
  <si>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</si>
  <si>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</si>
  <si>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</si>
  <si>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</si>
  <si>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</si>
  <si>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</si>
  <si>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</si>
  <si>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</si>
  <si>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</si>
  <si>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</si>
  <si>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</si>
  <si>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</si>
  <si>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</si>
  <si>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</si>
  <si>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</si>
  <si>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</si>
  <si>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</si>
  <si>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</si>
  <si>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</si>
  <si>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</si>
  <si>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</si>
  <si>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</si>
  <si>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</si>
  <si>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</si>
  <si>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</si>
  <si>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</si>
  <si>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</si>
  <si>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</si>
  <si>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</si>
  <si>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</si>
  <si>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</si>
  <si>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</si>
  <si>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</si>
  <si>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</si>
  <si>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</si>
  <si>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</si>
  <si>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</si>
  <si>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</si>
  <si>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</si>
  <si>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</si>
  <si>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</si>
  <si>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</si>
  <si>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</si>
  <si>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</si>
  <si>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</si>
  <si>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</si>
  <si>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</si>
  <si>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</si>
  <si>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</si>
  <si>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</si>
  <si>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</si>
  <si>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</si>
  <si>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</si>
  <si>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</si>
  <si>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</si>
  <si>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</si>
  <si>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</si>
  <si>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</si>
  <si>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</si>
  <si>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</si>
  <si>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</si>
  <si>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</si>
  <si>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</si>
  <si>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</si>
  <si>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</si>
  <si>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</si>
  <si>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</si>
  <si>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</si>
  <si>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</si>
  <si>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</si>
  <si>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</si>
  <si>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</si>
  <si>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</si>
  <si>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</si>
  <si>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</si>
  <si>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</si>
  <si>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</si>
  <si>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</si>
  <si>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</si>
  <si>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</si>
  <si>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</si>
  <si>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</si>
  <si>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</si>
  <si>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</si>
  <si>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</si>
  <si>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</si>
  <si>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</si>
  <si>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</si>
  <si>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</si>
  <si>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</si>
  <si>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</si>
  <si>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</si>
  <si>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</si>
  <si>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</si>
  <si>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</si>
  <si>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</si>
  <si>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</si>
  <si>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</si>
  <si>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</si>
  <si>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</si>
  <si>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</si>
  <si>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</si>
  <si>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</si>
  <si>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</si>
  <si>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</si>
  <si>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</si>
  <si>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</si>
  <si>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</si>
  <si>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</si>
  <si>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</si>
  <si>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</si>
  <si>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</si>
  <si>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</si>
  <si>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</si>
  <si>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</si>
  <si>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</si>
  <si>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</si>
  <si>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</si>
  <si>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</si>
  <si>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</si>
  <si>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</si>
  <si>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</si>
  <si>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</si>
  <si>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</si>
  <si>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</si>
  <si>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</si>
  <si>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</si>
  <si>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</si>
  <si>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</si>
  <si>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</si>
  <si>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</si>
  <si>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</si>
  <si>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</si>
  <si>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</si>
  <si>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</si>
  <si>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</si>
  <si>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</si>
  <si>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</si>
  <si>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</si>
  <si>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</si>
  <si>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</si>
  <si>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</si>
  <si>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</si>
  <si>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</si>
  <si>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</si>
  <si>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</si>
  <si>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</si>
  <si>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</si>
  <si>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</si>
  <si>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</si>
  <si>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</si>
  <si>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</si>
  <si>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</si>
  <si>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</si>
  <si>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</si>
  <si>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</si>
  <si>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</si>
  <si>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</si>
  <si>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</si>
  <si>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</si>
  <si>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</si>
  <si>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</si>
  <si>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</si>
  <si>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</si>
  <si>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</si>
  <si>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</si>
  <si>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</si>
  <si>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</si>
  <si>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</si>
  <si>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</si>
  <si>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</si>
  <si>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</si>
  <si>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</si>
  <si>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</si>
  <si>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</si>
  <si>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</si>
  <si>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</si>
  <si>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</si>
  <si>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</si>
  <si>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</si>
  <si>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</si>
  <si>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</si>
  <si>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</si>
  <si>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</si>
  <si>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</si>
  <si>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</si>
  <si>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</si>
  <si>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</si>
  <si>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</si>
  <si>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</si>
  <si>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</si>
  <si>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</si>
  <si>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</si>
  <si>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</si>
  <si>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</si>
  <si>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</si>
  <si>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</si>
  <si>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</si>
  <si>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</si>
  <si>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</si>
  <si>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</si>
  <si>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</si>
  <si>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</si>
  <si>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</si>
  <si>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</si>
  <si>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</si>
  <si>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</si>
  <si>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</si>
  <si>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</si>
  <si>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</si>
  <si>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</si>
  <si>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</si>
  <si>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</si>
  <si>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</si>
  <si>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</si>
  <si>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</si>
  <si>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</si>
  <si>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</si>
  <si>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</si>
  <si>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</si>
  <si>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</si>
  <si>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</si>
  <si>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</si>
  <si>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</si>
  <si>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</si>
  <si>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</si>
  <si>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</si>
  <si>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</si>
  <si>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</si>
  <si>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</si>
  <si>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</si>
  <si>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</si>
  <si>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</si>
  <si>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</si>
  <si>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</si>
  <si>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</si>
  <si>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</si>
  <si>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</si>
  <si>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</si>
  <si>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</si>
  <si>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</si>
  <si>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</si>
  <si>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</si>
  <si>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</si>
  <si>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</si>
  <si>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</si>
  <si>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</si>
  <si>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</si>
  <si>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</si>
  <si>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</si>
  <si>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</si>
  <si>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</si>
  <si>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</si>
  <si>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</si>
  <si>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</si>
  <si>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</si>
  <si>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</si>
  <si>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</si>
  <si>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</si>
  <si>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</si>
  <si>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</si>
  <si>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</si>
  <si>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</si>
  <si>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</si>
  <si>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</si>
  <si>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</si>
  <si>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</si>
  <si>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</si>
  <si>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</si>
  <si>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</si>
  <si>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</si>
  <si>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</si>
  <si>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</si>
  <si>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</si>
  <si>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</si>
  <si>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</si>
  <si>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</si>
  <si>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</si>
  <si>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</si>
  <si>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</si>
  <si>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</si>
  <si>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</si>
  <si>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</si>
  <si>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</si>
  <si>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</si>
  <si>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</si>
  <si>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</si>
  <si>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</si>
  <si>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</si>
  <si>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</si>
  <si>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</si>
  <si>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</si>
  <si>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</si>
  <si>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</si>
  <si>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</si>
  <si>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</si>
  <si>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</si>
  <si>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</si>
  <si>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</si>
  <si>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</si>
  <si>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</si>
  <si>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</si>
  <si>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</si>
  <si>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</si>
  <si>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</si>
  <si>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</si>
  <si>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</si>
  <si>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</si>
  <si>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</si>
  <si>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</si>
  <si>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</si>
  <si>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</si>
  <si>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</si>
  <si>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</si>
  <si>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</si>
  <si>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</si>
  <si>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</si>
  <si>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</si>
  <si>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</si>
  <si>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</si>
  <si>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</si>
  <si>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</si>
  <si>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</si>
  <si>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</si>
  <si>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</si>
  <si>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</si>
  <si>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</si>
  <si>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</si>
  <si>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</si>
  <si>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</si>
  <si>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</si>
  <si>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</si>
  <si>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</si>
  <si>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</si>
  <si>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</si>
  <si>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</si>
  <si>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</si>
  <si>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</si>
  <si>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</si>
  <si>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</si>
  <si>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</si>
  <si>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</si>
  <si>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</si>
  <si>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</si>
  <si>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</si>
  <si>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</si>
  <si>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</si>
  <si>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</si>
  <si>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</si>
  <si>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</si>
  <si>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</si>
  <si>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</si>
  <si>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</si>
  <si>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</si>
  <si>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</si>
  <si>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</si>
  <si>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</si>
  <si>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</si>
  <si>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</si>
  <si>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</si>
  <si>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</si>
  <si>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</si>
  <si>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</si>
  <si>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</si>
  <si>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</si>
  <si>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</si>
  <si>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</si>
  <si>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</si>
  <si>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</si>
  <si>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</si>
  <si>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</si>
  <si>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</si>
  <si>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</si>
  <si>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</si>
  <si>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</si>
  <si>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</si>
  <si>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</si>
  <si>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</si>
  <si>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</si>
  <si>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</si>
  <si>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</si>
  <si>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</si>
  <si>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</si>
  <si>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</si>
  <si>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</si>
  <si>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</si>
  <si>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</si>
  <si>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</si>
  <si>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</si>
  <si>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</si>
  <si>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</si>
  <si>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</si>
  <si>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</si>
  <si>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</si>
  <si>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</si>
  <si>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</si>
  <si>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</si>
  <si>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</si>
  <si>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</si>
  <si>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</si>
  <si>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</si>
  <si>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</si>
  <si>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</si>
  <si>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</si>
  <si>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</si>
  <si>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</si>
  <si>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</si>
  <si>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</si>
  <si>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</si>
  <si>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</si>
  <si>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</si>
  <si>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</si>
  <si>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</si>
  <si>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</si>
  <si>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</si>
  <si>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</si>
  <si>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</si>
  <si>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</si>
  <si>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</si>
  <si>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</si>
  <si>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</si>
  <si>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</si>
  <si>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</si>
  <si>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</si>
  <si>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</si>
  <si>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</si>
  <si>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</si>
  <si>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</si>
  <si>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</si>
  <si>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</si>
  <si>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</si>
  <si>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</si>
  <si>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</si>
  <si>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</si>
  <si>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</si>
  <si>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</si>
  <si>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</si>
  <si>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</si>
  <si>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</si>
  <si>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</si>
  <si>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</si>
  <si>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</si>
  <si>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</si>
  <si>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</si>
  <si>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</si>
  <si>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</si>
  <si>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</si>
  <si>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</si>
  <si>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</si>
  <si>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</si>
  <si>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</si>
  <si>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</si>
  <si>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</si>
  <si>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</si>
  <si>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</si>
  <si>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</si>
  <si>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</si>
  <si>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</si>
  <si>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</si>
  <si>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</si>
  <si>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</si>
  <si>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</si>
  <si>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</si>
  <si>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</si>
  <si>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</si>
  <si>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</si>
  <si>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</si>
  <si>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</si>
  <si>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</si>
  <si>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</si>
  <si>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</si>
  <si>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</si>
  <si>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</si>
  <si>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</si>
  <si>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</si>
  <si>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</si>
  <si>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</si>
  <si>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</si>
  <si>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</si>
  <si>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</si>
  <si>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</si>
  <si>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</si>
  <si>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</si>
  <si>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</si>
  <si>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</si>
  <si>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</si>
  <si>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</si>
  <si>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</si>
  <si>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</si>
  <si>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</si>
  <si>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</si>
  <si>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</si>
  <si>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</si>
  <si>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</si>
  <si>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</si>
  <si>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</si>
  <si>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</si>
  <si>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</si>
  <si>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</si>
  <si>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</si>
  <si>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</si>
  <si>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</si>
  <si>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</si>
  <si>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</si>
  <si>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</si>
  <si>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</si>
  <si>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</si>
  <si>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</si>
  <si>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</si>
  <si>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</si>
  <si>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</si>
  <si>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</si>
  <si>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</si>
  <si>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</si>
  <si>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</si>
  <si>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</si>
  <si>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</si>
  <si>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</si>
  <si>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</si>
  <si>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</si>
  <si>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</si>
  <si>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</si>
  <si>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</si>
  <si>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</si>
  <si>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</si>
  <si>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</si>
  <si>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</si>
  <si>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</si>
  <si>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</si>
  <si>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</si>
  <si>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</si>
  <si>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</si>
  <si>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</si>
  <si>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</si>
  <si>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</si>
  <si>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</si>
  <si>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</si>
  <si>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</si>
  <si>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</si>
  <si>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</si>
  <si>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</si>
  <si>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</si>
  <si>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</si>
  <si>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</si>
  <si>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</si>
  <si>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</si>
  <si>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</si>
  <si>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</si>
  <si>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</si>
  <si>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</si>
  <si>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</si>
  <si>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</si>
  <si>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</si>
  <si>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</si>
  <si>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</si>
  <si>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</si>
  <si>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</si>
  <si>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</si>
  <si>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</si>
  <si>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</si>
  <si>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</si>
  <si>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</si>
  <si>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</si>
  <si>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</si>
  <si>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</si>
  <si>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</si>
  <si>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</si>
  <si>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</si>
  <si>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</si>
  <si>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</si>
  <si>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</si>
  <si>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</si>
  <si>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</si>
  <si>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</si>
  <si>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</si>
  <si>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</si>
  <si>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</si>
  <si>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</si>
  <si>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</si>
  <si>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</si>
  <si>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</si>
  <si>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</si>
  <si>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</si>
  <si>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</si>
  <si>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</si>
  <si>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</si>
  <si>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</si>
  <si>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</si>
  <si>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</si>
  <si>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</si>
  <si>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</si>
  <si>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</si>
  <si>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</si>
  <si>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</si>
  <si>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</si>
  <si>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</si>
  <si>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</si>
  <si>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</si>
  <si>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</si>
  <si>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</si>
  <si>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</si>
  <si>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</si>
  <si>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</si>
  <si>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</si>
  <si>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</si>
  <si>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</si>
  <si>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</si>
  <si>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</si>
  <si>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</si>
  <si>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</si>
  <si>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</si>
  <si>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</si>
  <si>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</si>
  <si>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</si>
  <si>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</si>
  <si>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</si>
  <si>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</si>
  <si>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</si>
  <si>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</si>
  <si>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</si>
  <si>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</si>
  <si>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</si>
  <si>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</si>
  <si>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</si>
  <si>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</si>
  <si>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</si>
  <si>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</si>
  <si>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</si>
  <si>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</si>
  <si>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</si>
  <si>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</si>
  <si>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</si>
  <si>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</si>
  <si>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</si>
  <si>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</si>
  <si>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</si>
  <si>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</si>
  <si>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</si>
  <si>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</si>
  <si>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</si>
  <si>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</si>
  <si>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</si>
  <si>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</si>
  <si>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</si>
  <si>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</si>
  <si>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</si>
  <si>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</si>
  <si>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</si>
  <si>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</si>
  <si>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</si>
  <si>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</si>
  <si>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</si>
  <si>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</si>
  <si>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</si>
  <si>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</si>
  <si>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</si>
  <si>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</si>
  <si>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</si>
  <si>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</si>
  <si>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</si>
  <si>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</si>
  <si>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</si>
  <si>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</si>
  <si>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</si>
  <si>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</si>
  <si>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</si>
  <si>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</si>
  <si>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</si>
  <si>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</si>
  <si>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</si>
  <si>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</si>
  <si>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</si>
  <si>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</si>
  <si>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</si>
  <si>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</si>
  <si>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</si>
  <si>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</si>
  <si>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</si>
  <si>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</si>
  <si>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</si>
  <si>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</si>
  <si>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</si>
  <si>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</si>
  <si>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</si>
  <si>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</si>
  <si>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</si>
  <si>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</si>
  <si>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</si>
  <si>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</si>
  <si>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</si>
  <si>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</si>
  <si>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</si>
  <si>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</si>
  <si>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</si>
  <si>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</si>
  <si>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</si>
  <si>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</si>
  <si>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</si>
  <si>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</si>
  <si>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</si>
  <si>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</si>
  <si>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</si>
  <si>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</si>
  <si>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</si>
  <si>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</si>
  <si>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</si>
  <si>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</si>
  <si>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</si>
  <si>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</si>
  <si>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</si>
  <si>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</si>
  <si>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</si>
  <si>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</si>
  <si>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</si>
  <si>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</si>
  <si>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</si>
  <si>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</si>
  <si>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</si>
  <si>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</si>
  <si>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</si>
  <si>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</si>
  <si>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</si>
  <si>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</si>
  <si>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</si>
  <si>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</si>
  <si>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</si>
  <si>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</si>
  <si>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</si>
  <si>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</si>
  <si>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</si>
  <si>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</si>
  <si>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</si>
  <si>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</si>
  <si>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</si>
  <si>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</si>
  <si>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</si>
  <si>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</si>
  <si>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</si>
  <si>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</si>
  <si>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</si>
  <si>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</si>
  <si>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</si>
  <si>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</si>
  <si>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</si>
  <si>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</si>
  <si>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</si>
  <si>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</si>
  <si>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</si>
  <si>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</si>
  <si>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</si>
  <si>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</si>
  <si>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</si>
  <si>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</si>
  <si>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</si>
  <si>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</si>
  <si>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</si>
  <si>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</si>
  <si>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</si>
  <si>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</si>
  <si>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</si>
  <si>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</si>
  <si>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</si>
  <si>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</si>
  <si>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</si>
  <si>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</si>
  <si>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</si>
  <si>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</si>
  <si>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</si>
  <si>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</si>
  <si>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</si>
  <si>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</si>
  <si>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</si>
  <si>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</si>
  <si>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</si>
  <si>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</si>
  <si>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</si>
  <si>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</si>
  <si>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</si>
  <si>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</si>
  <si>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</si>
  <si>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</si>
  <si>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</si>
  <si>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</si>
  <si>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</si>
  <si>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</si>
  <si>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</si>
  <si>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</si>
  <si>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</si>
  <si>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</si>
  <si>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</si>
  <si>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</si>
  <si>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</si>
  <si>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</si>
  <si>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</si>
  <si>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</si>
  <si>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</si>
  <si>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</si>
  <si>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</si>
  <si>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</si>
  <si>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</si>
  <si>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</si>
  <si>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</si>
  <si>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</si>
  <si>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</si>
  <si>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</si>
  <si>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</si>
  <si>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</si>
  <si>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</si>
  <si>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</si>
  <si>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</si>
  <si>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</si>
  <si>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</si>
  <si>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</si>
  <si>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</si>
  <si>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</si>
  <si>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</si>
  <si>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</si>
  <si>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</si>
  <si>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</si>
  <si>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</si>
  <si>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</si>
  <si>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</si>
  <si>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</si>
  <si>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</si>
  <si>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</si>
  <si>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</si>
  <si>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</si>
  <si>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</si>
  <si>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</si>
  <si>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</si>
  <si>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</si>
  <si>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</si>
  <si>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</si>
  <si>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</si>
  <si>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</si>
  <si>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</si>
  <si>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</si>
  <si>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</si>
  <si>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</si>
  <si>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</si>
  <si>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</si>
  <si>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</si>
  <si>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</si>
  <si>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</si>
  <si>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</si>
  <si>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</si>
  <si>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</si>
  <si>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</si>
  <si>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</si>
  <si>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</si>
  <si>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</si>
  <si>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</si>
  <si>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</si>
  <si>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</si>
  <si>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</si>
  <si>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</si>
  <si>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</si>
  <si>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</si>
  <si>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</si>
  <si>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</si>
  <si>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</si>
  <si>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</si>
  <si>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</si>
  <si>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</si>
  <si>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</si>
  <si>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</si>
  <si>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</si>
  <si>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</si>
  <si>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</si>
  <si>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</si>
  <si>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</si>
  <si>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</si>
  <si>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</si>
  <si>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</si>
  <si>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</si>
  <si>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</si>
  <si>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</si>
  <si>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</si>
  <si>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</si>
  <si>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</si>
  <si>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</si>
  <si>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</si>
  <si>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</si>
  <si>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</si>
  <si>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</si>
  <si>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</si>
  <si>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</si>
  <si>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</si>
  <si>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</si>
  <si>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</si>
  <si>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</si>
  <si>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</si>
  <si>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</si>
  <si>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</si>
  <si>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</si>
  <si>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</si>
  <si>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</si>
  <si>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</si>
  <si>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</si>
  <si>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</si>
  <si>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</si>
  <si>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</si>
  <si>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</si>
  <si>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</si>
  <si>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</si>
  <si>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</si>
  <si>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</si>
  <si>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</si>
  <si>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</si>
  <si>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</si>
  <si>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</si>
  <si>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</si>
  <si>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</si>
  <si>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</si>
  <si>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</si>
  <si>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</si>
  <si>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</si>
  <si>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</si>
  <si>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</si>
  <si>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</si>
  <si>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</si>
  <si>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</si>
  <si>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</si>
  <si>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</si>
  <si>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</si>
  <si>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</si>
  <si>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</si>
  <si>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</si>
  <si>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</si>
  <si>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</si>
  <si>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</si>
  <si>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</si>
  <si>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</si>
  <si>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</si>
  <si>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</si>
  <si>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</si>
  <si>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</si>
  <si>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</si>
  <si>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</si>
  <si>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</si>
  <si>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</si>
  <si>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</si>
  <si>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</si>
  <si>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</si>
  <si>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</si>
  <si>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</si>
  <si>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</si>
  <si>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</si>
  <si>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</si>
  <si>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</si>
  <si>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</si>
  <si>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</si>
  <si>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</si>
  <si>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</si>
  <si>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</si>
  <si>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</si>
  <si>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</si>
  <si>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</si>
  <si>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</si>
  <si>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</si>
  <si>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</si>
  <si>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</si>
  <si>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</si>
  <si>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</si>
  <si>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</si>
  <si>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</si>
  <si>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</si>
  <si>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</si>
  <si>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</si>
  <si>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</si>
  <si>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</si>
  <si>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</si>
  <si>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</si>
  <si>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</si>
  <si>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</si>
  <si>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</si>
  <si>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</si>
  <si>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</si>
  <si>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</si>
  <si>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</si>
  <si>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</si>
  <si>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</si>
  <si>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</si>
  <si>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</si>
  <si>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</si>
  <si>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</si>
  <si>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</si>
  <si>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</si>
  <si>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</si>
  <si>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</si>
  <si>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</si>
  <si>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</si>
  <si>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</si>
  <si>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</si>
  <si>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</si>
  <si>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</si>
  <si>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</si>
  <si>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</si>
  <si>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</si>
  <si>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</si>
  <si>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</si>
  <si>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</si>
  <si>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</si>
  <si>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</si>
  <si>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</si>
  <si>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</si>
  <si>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</si>
  <si>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</si>
  <si>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</si>
  <si>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</si>
  <si>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</si>
  <si>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</si>
  <si>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</si>
  <si>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</si>
  <si>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</si>
  <si>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</si>
  <si>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</si>
  <si>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</si>
  <si>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</si>
  <si>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</si>
  <si>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</si>
  <si>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</si>
  <si>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</si>
  <si>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</si>
  <si>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</si>
  <si>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</si>
  <si>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</si>
  <si>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</si>
  <si>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</si>
  <si>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</si>
  <si>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</si>
  <si>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</si>
  <si>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</si>
  <si>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</si>
  <si>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</si>
  <si>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</si>
  <si>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</si>
  <si>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</si>
  <si>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</si>
  <si>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</si>
  <si>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</si>
  <si>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</si>
  <si>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</si>
  <si>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</si>
  <si>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</si>
  <si>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</si>
  <si>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</si>
  <si>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</si>
  <si>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</si>
  <si>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</si>
  <si>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</si>
  <si>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</si>
  <si>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</si>
  <si>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</si>
  <si>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</si>
  <si>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</si>
  <si>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</si>
  <si>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</si>
  <si>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</si>
  <si>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</si>
  <si>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</si>
  <si>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</si>
  <si>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</si>
  <si>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</si>
  <si>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</si>
  <si>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</si>
  <si>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</si>
  <si>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</si>
  <si>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</si>
  <si>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</si>
  <si>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</si>
  <si>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</si>
  <si>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</si>
  <si>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</si>
  <si>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</si>
  <si>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</si>
  <si>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</si>
  <si>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</si>
  <si>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</si>
  <si>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</si>
  <si>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</si>
  <si>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</si>
  <si>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</si>
  <si>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</si>
  <si>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</si>
  <si>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</si>
  <si>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</si>
  <si>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</si>
  <si>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</si>
  <si>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</si>
  <si>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</si>
  <si>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</si>
  <si>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</si>
  <si>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</si>
  <si>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</si>
  <si>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</si>
  <si>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</si>
  <si>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</si>
  <si>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</si>
  <si>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</si>
  <si>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</si>
  <si>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</si>
  <si>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</si>
  <si>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</si>
  <si>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</si>
  <si>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</si>
  <si>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</si>
  <si>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</si>
  <si>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</si>
  <si>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</si>
  <si>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</si>
  <si>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</si>
  <si>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</si>
  <si>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</si>
  <si>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</si>
  <si>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</si>
  <si>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</si>
  <si>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</si>
  <si>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</si>
  <si>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</si>
  <si>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</si>
  <si>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</si>
  <si>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</si>
  <si>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</si>
  <si>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</si>
  <si>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</si>
  <si>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</si>
  <si>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</si>
  <si>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</si>
  <si>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</si>
  <si>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</si>
  <si>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</si>
  <si>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</si>
  <si>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</si>
  <si>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</si>
  <si>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</si>
  <si>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</si>
  <si>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</si>
  <si>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</si>
  <si>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</si>
  <si>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</si>
  <si>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</si>
  <si>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</si>
  <si>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</si>
  <si>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</si>
  <si>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</si>
  <si>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</si>
  <si>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</si>
  <si>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</si>
  <si>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</si>
  <si>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</si>
  <si>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</si>
  <si>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</si>
  <si>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</si>
  <si>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</si>
  <si>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</si>
  <si>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</si>
  <si>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</si>
  <si>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</si>
  <si>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</si>
  <si>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</si>
  <si>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</si>
  <si>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</si>
  <si>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</si>
  <si>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</si>
  <si>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</si>
  <si>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</si>
  <si>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</si>
  <si>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</si>
  <si>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</si>
  <si>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</si>
  <si>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</si>
  <si>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</si>
  <si>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</si>
  <si>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</si>
  <si>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</si>
  <si>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</si>
  <si>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</si>
  <si>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</si>
  <si>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</si>
  <si>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</si>
  <si>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</si>
  <si>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</si>
  <si>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</si>
  <si>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</si>
  <si>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</si>
  <si>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</si>
  <si>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</si>
  <si>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</si>
  <si>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</si>
  <si>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</si>
  <si>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</si>
  <si>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</si>
  <si>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</si>
  <si>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</si>
  <si>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</si>
  <si>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</si>
  <si>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</si>
  <si>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</si>
  <si>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</si>
  <si>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</si>
  <si>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</si>
  <si>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</si>
  <si>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</si>
  <si>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</si>
  <si>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</si>
  <si>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</si>
  <si>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</si>
  <si>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</si>
  <si>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</si>
  <si>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</si>
  <si>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</si>
  <si>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</si>
  <si>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</si>
  <si>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</si>
  <si>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</si>
  <si>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</si>
  <si>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</si>
  <si>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</si>
  <si>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</si>
  <si>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</si>
  <si>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</si>
  <si>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</si>
  <si>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</si>
  <si>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</si>
  <si>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</si>
  <si>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</si>
  <si>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</si>
  <si>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</si>
  <si>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</si>
  <si>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</si>
  <si>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</si>
  <si>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</si>
  <si>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</si>
  <si>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</si>
  <si>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</si>
  <si>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</si>
  <si>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</si>
  <si>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</si>
  <si>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</si>
  <si>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</si>
  <si>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</si>
  <si>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</si>
  <si>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</si>
  <si>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</si>
  <si>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</si>
  <si>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</si>
  <si>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</si>
  <si>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</si>
  <si>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</si>
  <si>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</si>
  <si>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</si>
  <si>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</si>
  <si>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</si>
  <si>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</si>
  <si>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</si>
  <si>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</si>
  <si>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</si>
  <si>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</si>
  <si>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</si>
  <si>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</si>
  <si>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</si>
  <si>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</si>
  <si>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</si>
  <si>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</si>
  <si>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</si>
  <si>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</si>
  <si>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</si>
  <si>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</si>
  <si>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</si>
  <si>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</si>
  <si>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</si>
  <si>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</si>
  <si>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</si>
  <si>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</si>
  <si>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</si>
  <si>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</si>
  <si>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</si>
  <si>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</si>
  <si>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</si>
  <si>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</si>
  <si>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</si>
  <si>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</si>
  <si>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</si>
  <si>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</si>
  <si>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</si>
  <si>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</si>
  <si>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</si>
  <si>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</si>
  <si>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</si>
  <si>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</si>
  <si>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</si>
  <si>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</si>
  <si>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</si>
  <si>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</si>
  <si>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</si>
  <si>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</si>
  <si>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</si>
  <si>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</si>
  <si>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</si>
  <si>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</si>
  <si>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</si>
  <si>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</si>
  <si>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</si>
  <si>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</si>
  <si>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</si>
  <si>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</si>
  <si>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</si>
  <si>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</si>
  <si>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</si>
  <si>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</si>
  <si>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</si>
  <si>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</si>
  <si>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</si>
  <si>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</si>
  <si>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</si>
  <si>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</si>
  <si>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</si>
  <si>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</si>
  <si>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</si>
  <si>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</si>
  <si>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</si>
  <si>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</si>
  <si>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</si>
  <si>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</si>
  <si>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</si>
  <si>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</si>
  <si>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</si>
  <si>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</si>
  <si>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</si>
  <si>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</si>
  <si>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</si>
  <si>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</si>
  <si>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</si>
  <si>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</si>
  <si>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</si>
  <si>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</si>
  <si>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</si>
  <si>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</si>
  <si>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</si>
  <si>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</si>
  <si>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</si>
  <si>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</si>
  <si>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</si>
  <si>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</si>
  <si>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</si>
  <si>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</si>
  <si>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</si>
  <si>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</si>
  <si>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</si>
  <si>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</si>
  <si>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</si>
  <si>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</si>
  <si>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</si>
  <si>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</si>
  <si>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</si>
  <si>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</si>
  <si>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</si>
  <si>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</si>
  <si>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</si>
  <si>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</si>
  <si>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</si>
  <si>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</si>
  <si>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</si>
  <si>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</si>
  <si>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</si>
  <si>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</si>
  <si>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</si>
  <si>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</si>
  <si>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</si>
  <si>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</si>
  <si>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</si>
  <si>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</si>
  <si>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</si>
  <si>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</si>
  <si>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</si>
  <si>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</si>
  <si>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</si>
  <si>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</si>
  <si>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</si>
  <si>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</si>
  <si>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</si>
  <si>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</si>
  <si>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</si>
  <si>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</si>
  <si>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</si>
  <si>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</si>
  <si>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</si>
  <si>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</si>
  <si>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</si>
  <si>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</si>
  <si>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</si>
  <si>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</si>
  <si>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</si>
  <si>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</si>
  <si>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</si>
  <si>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</si>
  <si>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</si>
  <si>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</si>
  <si>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</si>
  <si>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</si>
  <si>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</si>
  <si>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</si>
  <si>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</si>
  <si>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</si>
  <si>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</si>
  <si>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</si>
  <si>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</si>
  <si>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</si>
  <si>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</si>
  <si>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</si>
  <si>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</si>
  <si>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</si>
  <si>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</si>
  <si>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</si>
  <si>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</si>
  <si>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</si>
  <si>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</si>
  <si>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</si>
  <si>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</si>
  <si>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</si>
  <si>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</si>
  <si>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</si>
  <si>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</si>
  <si>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</si>
  <si>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</si>
  <si>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</si>
  <si>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</si>
  <si>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</si>
  <si>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</si>
  <si>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</si>
  <si>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</si>
  <si>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</si>
  <si>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</si>
  <si>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</si>
  <si>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</si>
  <si>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</si>
  <si>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</si>
  <si>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</si>
  <si>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</si>
  <si>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</si>
  <si>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</si>
  <si>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</si>
  <si>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</si>
  <si>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</si>
  <si>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</si>
  <si>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</si>
  <si>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</si>
  <si>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</si>
  <si>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</si>
  <si>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</si>
  <si>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</si>
  <si>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</si>
  <si>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</si>
  <si>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</si>
  <si>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</si>
  <si>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</si>
  <si>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</si>
  <si>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</si>
  <si>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</si>
  <si>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</si>
  <si>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</si>
  <si>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</si>
  <si>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</si>
  <si>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</si>
  <si>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</si>
  <si>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</si>
  <si>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</si>
  <si>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</si>
  <si>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</si>
  <si>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</si>
  <si>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</si>
  <si>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</si>
  <si>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</si>
  <si>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</si>
  <si>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</si>
  <si>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</si>
  <si>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</si>
  <si>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</si>
  <si>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</si>
  <si>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</si>
  <si>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</si>
  <si>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</si>
  <si>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</si>
  <si>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</si>
  <si>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</si>
  <si>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</si>
  <si>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</si>
  <si>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</si>
  <si>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</si>
  <si>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</si>
  <si>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</si>
  <si>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</si>
  <si>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</si>
  <si>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</si>
  <si>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</si>
  <si>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</si>
  <si>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</si>
  <si>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</si>
  <si>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</si>
  <si>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</si>
  <si>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</si>
  <si>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</si>
  <si>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</si>
  <si>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</si>
  <si>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</si>
  <si>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</si>
  <si>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</si>
  <si>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</si>
  <si>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</si>
  <si>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</si>
  <si>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</si>
  <si>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</si>
  <si>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</si>
  <si>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</si>
  <si>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</si>
  <si>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</si>
  <si>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</si>
  <si>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</si>
  <si>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</si>
  <si>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</si>
  <si>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</si>
  <si>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</si>
  <si>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</si>
  <si>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</si>
  <si>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</si>
  <si>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</si>
  <si>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</si>
  <si>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</si>
  <si>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</si>
  <si>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</si>
  <si>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</si>
  <si>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</si>
  <si>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</si>
  <si>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</si>
  <si>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</si>
  <si>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</si>
  <si>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</si>
  <si>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</si>
  <si>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</si>
  <si>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</si>
  <si>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</si>
  <si>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</si>
  <si>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</si>
  <si>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</si>
  <si>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</si>
  <si>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</si>
  <si>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</si>
  <si>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</si>
  <si>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</si>
  <si>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</si>
  <si>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</si>
  <si>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</si>
  <si>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</si>
  <si>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</si>
  <si>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</si>
  <si>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</si>
  <si>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</si>
  <si>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</si>
  <si>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</si>
  <si>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</si>
  <si>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</si>
  <si>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</si>
  <si>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</si>
  <si>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</si>
  <si>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</si>
  <si>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</si>
  <si>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</si>
  <si>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</si>
  <si>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</si>
  <si>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</si>
  <si>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</si>
  <si>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</si>
  <si>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</si>
  <si>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</si>
  <si>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</si>
  <si>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</si>
  <si>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</si>
  <si>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</si>
  <si>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</si>
  <si>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</si>
  <si>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</si>
  <si>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</si>
  <si>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</si>
  <si>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</si>
  <si>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</si>
  <si>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</si>
  <si>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</si>
  <si>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</si>
  <si>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</si>
  <si>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</si>
  <si>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</si>
  <si>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</si>
  <si>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</si>
  <si>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</si>
  <si>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</si>
  <si>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</si>
  <si>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</si>
  <si>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</si>
  <si>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</si>
  <si>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</si>
  <si>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</si>
  <si>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</si>
  <si>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</si>
  <si>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</si>
  <si>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</si>
  <si>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</si>
  <si>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</si>
  <si>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</si>
  <si>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</si>
  <si>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</si>
  <si>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</si>
  <si>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</si>
  <si>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</si>
  <si>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</si>
  <si>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</si>
  <si>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</si>
  <si>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</si>
  <si>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</si>
  <si>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</si>
  <si>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</si>
  <si>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</si>
  <si>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</si>
  <si>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</si>
  <si>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</si>
  <si>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</si>
  <si>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</si>
  <si>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</si>
  <si>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</si>
  <si>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</si>
  <si>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</si>
  <si>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</si>
  <si>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</si>
  <si>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</si>
  <si>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</si>
  <si>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</si>
  <si>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</si>
  <si>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</si>
  <si>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</si>
  <si>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</si>
  <si>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</si>
  <si>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</si>
  <si>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</si>
  <si>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</si>
  <si>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</si>
  <si>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</si>
  <si>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</si>
  <si>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</si>
  <si>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</si>
  <si>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</si>
  <si>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</si>
  <si>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</si>
  <si>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</si>
  <si>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</si>
  <si>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</si>
  <si>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</si>
  <si>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</si>
  <si>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</si>
  <si>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</si>
  <si>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</si>
  <si>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</si>
  <si>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</si>
  <si>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</si>
  <si>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</si>
  <si>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</si>
  <si>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</si>
  <si>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</si>
  <si>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</si>
  <si>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</si>
  <si>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</si>
  <si>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</si>
  <si>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</si>
  <si>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</si>
  <si>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</si>
  <si>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</si>
  <si>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</si>
  <si>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</si>
  <si>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</si>
  <si>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</si>
  <si>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</si>
  <si>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</si>
  <si>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</si>
  <si>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</si>
  <si>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</si>
  <si>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</si>
  <si>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</si>
  <si>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</si>
  <si>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</si>
  <si>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</si>
  <si>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</si>
  <si>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</si>
  <si>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</si>
  <si>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</si>
  <si>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</si>
  <si>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</si>
  <si>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</si>
  <si>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</si>
  <si>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</si>
  <si>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</si>
  <si>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</si>
  <si>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</si>
  <si>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</si>
  <si>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</si>
  <si>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</si>
  <si>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</si>
  <si>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</si>
  <si>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</si>
  <si>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</si>
  <si>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</si>
  <si>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</si>
  <si>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</si>
  <si>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</si>
  <si>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</si>
  <si>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</si>
  <si>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</si>
  <si>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</si>
  <si>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</si>
  <si>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</si>
  <si>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</si>
  <si>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</si>
  <si>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</si>
  <si>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</si>
  <si>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</si>
  <si>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</si>
  <si>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</si>
  <si>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</si>
  <si>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</si>
  <si>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</si>
  <si>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</si>
  <si>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</si>
  <si>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</si>
  <si>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</si>
  <si>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</si>
  <si>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</si>
  <si>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</si>
  <si>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</si>
  <si>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</si>
  <si>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</si>
  <si>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</si>
  <si>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</si>
  <si>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</si>
  <si>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</si>
  <si>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</si>
  <si>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</si>
  <si>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</si>
  <si>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</si>
  <si>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</si>
  <si>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</si>
  <si>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</si>
  <si>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</si>
  <si>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</si>
  <si>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</si>
  <si>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</si>
  <si>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</si>
  <si>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</si>
  <si>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</si>
  <si>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</si>
  <si>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</si>
  <si>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</si>
  <si>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</si>
  <si>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</si>
  <si>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</si>
  <si>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</si>
  <si>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</si>
  <si>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</si>
  <si>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</si>
  <si>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</si>
  <si>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</si>
  <si>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</si>
  <si>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</si>
  <si>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</si>
  <si>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</si>
  <si>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</si>
  <si>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</si>
  <si>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</si>
  <si>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</si>
  <si>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</si>
  <si>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</si>
  <si>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</si>
  <si>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</si>
  <si>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</si>
  <si>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</si>
  <si>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</si>
  <si>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</si>
  <si>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</si>
  <si>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</si>
  <si>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</si>
  <si>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</si>
  <si>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</si>
  <si>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</si>
  <si>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</si>
  <si>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</si>
  <si>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</si>
  <si>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</si>
  <si>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</si>
  <si>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</si>
  <si>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</si>
  <si>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</si>
  <si>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</si>
  <si>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</si>
  <si>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</si>
  <si>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</si>
  <si>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</si>
  <si>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</si>
  <si>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</si>
  <si>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</si>
  <si>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</si>
  <si>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</si>
  <si>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</si>
  <si>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</si>
  <si>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</si>
  <si>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</si>
  <si>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</si>
  <si>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</si>
  <si>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</si>
  <si>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</si>
  <si>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</si>
  <si>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</si>
  <si>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</si>
  <si>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</si>
  <si>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</si>
  <si>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</si>
  <si>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</si>
  <si>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</si>
  <si>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</si>
  <si>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</si>
  <si>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</si>
  <si>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</si>
  <si>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</si>
  <si>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</si>
  <si>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</si>
  <si>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</si>
  <si>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</si>
  <si>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</si>
  <si>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</si>
  <si>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</si>
  <si>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</si>
  <si>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</si>
  <si>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</si>
  <si>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</si>
  <si>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</si>
  <si>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</si>
  <si>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</si>
  <si>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</si>
  <si>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</si>
  <si>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</si>
  <si>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</si>
  <si>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</si>
  <si>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</si>
  <si>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</si>
  <si>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</si>
  <si>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</si>
  <si>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</si>
  <si>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</si>
  <si>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</si>
  <si>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</si>
  <si>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</si>
  <si>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</si>
  <si>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</si>
  <si>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</si>
  <si>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</si>
  <si>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</si>
  <si>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</si>
  <si>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</si>
  <si>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</si>
  <si>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</si>
  <si>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</si>
  <si>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</si>
  <si>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</si>
  <si>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</si>
  <si>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</si>
  <si>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</si>
  <si>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</si>
  <si>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</si>
  <si>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</si>
  <si>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</si>
  <si>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</si>
  <si>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</si>
  <si>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</si>
  <si>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</si>
  <si>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</si>
  <si>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</si>
  <si>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</si>
  <si>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</si>
  <si>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</si>
  <si>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</si>
  <si>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</si>
  <si>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</si>
  <si>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</si>
  <si>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</si>
  <si>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</si>
  <si>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</si>
  <si>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</si>
  <si>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</si>
  <si>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</si>
  <si>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</si>
  <si>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</si>
  <si>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</si>
  <si>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</si>
  <si>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</si>
  <si>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</si>
  <si>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</si>
  <si>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</si>
  <si>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</si>
  <si>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</si>
  <si>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</si>
  <si>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</si>
  <si>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</si>
  <si>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</si>
  <si>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</si>
  <si>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</si>
  <si>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</si>
  <si>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</si>
  <si>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</si>
  <si>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</si>
  <si>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</si>
  <si>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</si>
  <si>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</si>
  <si>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</si>
  <si>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</si>
  <si>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</si>
  <si>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</si>
  <si>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</si>
  <si>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</si>
  <si>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</si>
  <si>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</si>
  <si>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</si>
  <si>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</si>
  <si>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</si>
  <si>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</si>
  <si>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</si>
  <si>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</si>
  <si>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</si>
  <si>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</si>
  <si>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</si>
  <si>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</si>
  <si>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</si>
  <si>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</si>
  <si>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</si>
  <si>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</si>
  <si>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</si>
  <si>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</si>
  <si>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</si>
  <si>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</si>
  <si>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</si>
  <si>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</si>
  <si>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</si>
  <si>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</si>
  <si>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</si>
  <si>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</si>
  <si>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</si>
  <si>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</si>
  <si>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</si>
  <si>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</si>
  <si>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</si>
  <si>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</si>
  <si>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</si>
  <si>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</si>
  <si>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</si>
  <si>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</si>
  <si>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</si>
  <si>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</si>
  <si>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</si>
  <si>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</si>
  <si>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</si>
  <si>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</si>
  <si>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</si>
  <si>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</si>
  <si>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</si>
  <si>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</si>
  <si>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</si>
  <si>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</si>
  <si>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</si>
  <si>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</si>
  <si>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</si>
  <si>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</si>
  <si>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</si>
  <si>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</si>
  <si>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</si>
  <si>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</si>
  <si>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</si>
  <si>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</si>
  <si>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</si>
  <si>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</si>
  <si>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</si>
  <si>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</si>
  <si>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</si>
  <si>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</si>
  <si>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</si>
  <si>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</si>
  <si>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</si>
  <si>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</si>
  <si>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</si>
  <si>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</si>
  <si>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</si>
  <si>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</si>
  <si>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</si>
  <si>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</si>
  <si>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</si>
  <si>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</si>
  <si>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</si>
  <si>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</si>
  <si>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</si>
  <si>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</si>
  <si>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</si>
  <si>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</si>
  <si>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</si>
  <si>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</si>
  <si>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</si>
  <si>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</si>
  <si>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</si>
  <si>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</si>
  <si>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</si>
  <si>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</si>
  <si>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</si>
  <si>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</si>
  <si>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</si>
  <si>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</si>
  <si>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</si>
  <si>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</si>
  <si>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</si>
  <si>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</si>
  <si>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</si>
  <si>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</si>
  <si>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</si>
  <si>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</si>
  <si>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</si>
  <si>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</si>
  <si>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</si>
  <si>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</si>
  <si>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</si>
  <si>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</si>
  <si>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</si>
  <si>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</si>
  <si>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</si>
  <si>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</si>
  <si>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</si>
  <si>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</si>
  <si>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</si>
  <si>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</si>
  <si>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</si>
  <si>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</si>
  <si>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</si>
  <si>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</si>
  <si>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</si>
  <si>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</si>
  <si>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</si>
  <si>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</si>
  <si>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</si>
  <si>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</si>
  <si>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</si>
  <si>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</si>
  <si>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</si>
  <si>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</si>
  <si>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</si>
  <si>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</si>
  <si>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</si>
  <si>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</si>
  <si>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</si>
  <si>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</si>
  <si>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</si>
  <si>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</si>
  <si>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</si>
  <si>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</si>
  <si>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</si>
  <si>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</si>
  <si>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</si>
  <si>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</si>
  <si>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</si>
  <si>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</si>
  <si>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</si>
  <si>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</si>
  <si>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</si>
  <si>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</si>
  <si>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</si>
  <si>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</si>
  <si>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</si>
  <si>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</si>
  <si>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</si>
  <si>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</si>
  <si>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</si>
  <si>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</si>
  <si>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</si>
  <si>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</si>
  <si>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</si>
  <si>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</si>
  <si>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</si>
  <si>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</si>
  <si>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</si>
  <si>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</si>
  <si>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</si>
  <si>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</si>
  <si>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</si>
  <si>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</si>
  <si>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</si>
  <si>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</si>
  <si>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</si>
  <si>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</si>
  <si>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</si>
  <si>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</si>
  <si>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</si>
  <si>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</si>
  <si>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</si>
  <si>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</si>
  <si>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</si>
  <si>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</si>
  <si>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</si>
  <si>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</si>
  <si>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</si>
  <si>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</si>
  <si>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</si>
  <si>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</si>
  <si>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</si>
  <si>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</si>
  <si>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</si>
  <si>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</si>
  <si>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</si>
  <si>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</si>
  <si>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</si>
  <si>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</si>
  <si>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</si>
  <si>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</si>
  <si>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</si>
  <si>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</si>
  <si>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</si>
  <si>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</si>
  <si>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</si>
  <si>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</si>
  <si>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</si>
  <si>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</si>
  <si>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</si>
  <si>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</si>
  <si>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</si>
  <si>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</si>
  <si>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</si>
  <si>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</si>
  <si>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</si>
  <si>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</si>
  <si>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</si>
  <si>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</si>
  <si>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</si>
  <si>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</si>
  <si>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</si>
  <si>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</si>
  <si>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</si>
  <si>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</si>
  <si>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</si>
  <si>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</si>
  <si>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</si>
  <si>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</si>
  <si>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</si>
  <si>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</si>
  <si>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</si>
  <si>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</si>
  <si>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</si>
  <si>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</si>
  <si>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</si>
  <si>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</si>
  <si>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</si>
  <si>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</si>
  <si>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</si>
  <si>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</si>
  <si>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</si>
  <si>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</si>
  <si>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</si>
  <si>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</si>
  <si>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</si>
  <si>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</si>
  <si>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</si>
  <si>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</si>
  <si>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</si>
  <si>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</si>
  <si>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</si>
  <si>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</si>
  <si>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</si>
  <si>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</si>
  <si>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</si>
  <si>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</si>
  <si>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</si>
  <si>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</si>
  <si>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</si>
  <si>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</si>
  <si>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</si>
  <si>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</si>
  <si>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</si>
  <si>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</si>
  <si>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</si>
  <si>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</si>
  <si>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</si>
  <si>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</si>
  <si>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</si>
  <si>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</si>
  <si>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</si>
  <si>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</si>
  <si>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</si>
  <si>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</si>
  <si>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</si>
  <si>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</si>
  <si>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</si>
  <si>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</si>
  <si>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</si>
  <si>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</si>
  <si>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</si>
  <si>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</si>
  <si>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</si>
  <si>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</si>
  <si>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</si>
  <si>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</si>
  <si>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</si>
  <si>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</si>
  <si>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</si>
  <si>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</si>
  <si>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</si>
  <si>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</si>
  <si>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</si>
  <si>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</si>
  <si>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</si>
  <si>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</si>
  <si>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</si>
  <si>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</si>
  <si>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</si>
  <si>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</si>
  <si>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</si>
  <si>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</si>
  <si>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</si>
  <si>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</si>
  <si>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</si>
  <si>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</si>
  <si>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</si>
  <si>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</si>
  <si>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</si>
  <si>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</si>
  <si>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</si>
  <si>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</si>
  <si>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</si>
  <si>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</si>
  <si>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</si>
  <si>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</si>
  <si>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</si>
  <si>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</si>
  <si>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</si>
  <si>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</si>
  <si>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</si>
  <si>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</si>
  <si>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</si>
  <si>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</si>
  <si>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</si>
  <si>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</si>
  <si>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</si>
  <si>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</si>
  <si>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</si>
  <si>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</si>
  <si>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</si>
  <si>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</si>
  <si>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</si>
  <si>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</si>
  <si>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</si>
  <si>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</si>
  <si>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</si>
  <si>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</si>
  <si>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</si>
  <si>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</si>
  <si>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</si>
  <si>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</si>
  <si>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</si>
  <si>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</si>
  <si>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</si>
  <si>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</si>
  <si>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</si>
  <si>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</si>
  <si>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</si>
  <si>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</si>
  <si>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</si>
  <si>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</si>
  <si>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</si>
  <si>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</si>
  <si>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</si>
  <si>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</si>
  <si>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</si>
  <si>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</si>
  <si>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</si>
  <si>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</si>
  <si>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</si>
  <si>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</si>
  <si>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</si>
  <si>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</si>
  <si>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</si>
  <si>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</si>
  <si>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</si>
  <si>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</si>
  <si>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</si>
  <si>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</si>
  <si>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</si>
  <si>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</si>
  <si>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</si>
  <si>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</si>
  <si>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</si>
  <si>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</si>
  <si>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</si>
  <si>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</si>
  <si>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</si>
  <si>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</si>
  <si>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</si>
  <si>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</si>
  <si>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</si>
  <si>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</si>
  <si>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</si>
  <si>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</si>
  <si>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</si>
  <si>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</si>
  <si>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</si>
  <si>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</si>
  <si>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</si>
  <si>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</si>
  <si>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</si>
  <si>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</si>
  <si>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</si>
  <si>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</si>
  <si>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</si>
  <si>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</si>
  <si>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</si>
  <si>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</si>
  <si>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</si>
  <si>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</si>
  <si>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</si>
  <si>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</si>
  <si>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</si>
  <si>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</si>
  <si>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</si>
  <si>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</si>
  <si>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</si>
  <si>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</si>
  <si>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</si>
  <si>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</si>
  <si>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</si>
  <si>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</si>
  <si>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</si>
  <si>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</si>
  <si>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</si>
  <si>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</si>
  <si>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</si>
  <si>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</si>
  <si>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</si>
  <si>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</si>
  <si>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</si>
  <si>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</si>
  <si>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</si>
  <si>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</si>
  <si>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</si>
  <si>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</si>
  <si>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</si>
  <si>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</si>
  <si>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</si>
  <si>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</si>
  <si>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</si>
  <si>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</si>
  <si>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</si>
  <si>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</si>
  <si>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</si>
  <si>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</si>
  <si>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</si>
  <si>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</si>
  <si>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</si>
  <si>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</si>
  <si>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</si>
  <si>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</si>
  <si>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</si>
  <si>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</si>
  <si>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</si>
  <si>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</si>
  <si>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</si>
  <si>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</si>
  <si>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</si>
  <si>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</si>
  <si>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</si>
  <si>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</si>
  <si>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</si>
  <si>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</si>
  <si>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</si>
  <si>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</si>
  <si>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</si>
  <si>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</si>
  <si>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</si>
  <si>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</si>
  <si>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</si>
  <si>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</si>
  <si>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</si>
  <si>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</si>
  <si>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</si>
  <si>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</si>
  <si>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</si>
  <si>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</si>
  <si>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</si>
  <si>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</si>
  <si>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</si>
  <si>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</si>
  <si>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</si>
  <si>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</si>
  <si>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</si>
  <si>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</si>
  <si>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</si>
  <si>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</si>
  <si>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</si>
  <si>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</si>
  <si>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</si>
  <si>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</si>
  <si>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</si>
  <si>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</si>
  <si>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</si>
  <si>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</si>
  <si>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</si>
  <si>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</si>
  <si>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</si>
  <si>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</si>
  <si>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</si>
  <si>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</si>
  <si>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</si>
  <si>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</si>
  <si>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</si>
  <si>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</si>
  <si>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</si>
  <si>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</si>
  <si>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</si>
  <si>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</si>
  <si>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</si>
  <si>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</si>
  <si>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</si>
  <si>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</si>
  <si>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</si>
  <si>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</si>
  <si>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</si>
  <si>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</si>
  <si>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</si>
  <si>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</si>
  <si>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</si>
  <si>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</si>
  <si>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</si>
  <si>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</si>
  <si>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</si>
  <si>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</si>
  <si>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</si>
  <si>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</si>
  <si>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</si>
  <si>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</si>
  <si>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</si>
  <si>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</si>
  <si>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</si>
  <si>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</si>
  <si>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</si>
  <si>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</si>
  <si>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</si>
  <si>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</si>
  <si>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</si>
  <si>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</si>
  <si>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</si>
  <si>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</si>
  <si>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</si>
  <si>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</si>
  <si>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</si>
  <si>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</si>
  <si>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</si>
  <si>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</si>
  <si>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</si>
  <si>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</si>
  <si>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</si>
  <si>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</si>
  <si>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</si>
  <si>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</si>
  <si>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</si>
  <si>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</si>
  <si>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</si>
  <si>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</si>
  <si>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</si>
  <si>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</si>
  <si>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</si>
  <si>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</si>
  <si>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</si>
  <si>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</si>
  <si>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</si>
  <si>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</si>
  <si>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</si>
  <si>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</si>
  <si>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</si>
  <si>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</si>
  <si>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</si>
  <si>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</si>
  <si>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</si>
  <si>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</si>
  <si>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</si>
  <si>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</si>
  <si>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</si>
  <si>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</si>
  <si>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</si>
  <si>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</si>
  <si>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</si>
  <si>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</si>
  <si>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</si>
  <si>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</si>
  <si>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</si>
  <si>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</si>
  <si>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</si>
  <si>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</si>
  <si>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</si>
  <si>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</si>
  <si>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</si>
  <si>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</si>
  <si>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</si>
  <si>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</si>
  <si>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</si>
  <si>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</si>
  <si>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</si>
  <si>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</si>
  <si>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</si>
  <si>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</si>
  <si>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</si>
  <si>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</si>
  <si>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</si>
  <si>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</si>
  <si>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</si>
  <si>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</si>
  <si>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</si>
  <si>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</si>
  <si>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</si>
  <si>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</si>
  <si>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</si>
  <si>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</si>
  <si>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</si>
  <si>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</si>
  <si>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</si>
  <si>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</si>
  <si>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</si>
  <si>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</si>
  <si>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</si>
  <si>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</si>
  <si>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</si>
  <si>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</si>
  <si>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</si>
  <si>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</si>
  <si>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</si>
  <si>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</si>
  <si>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</si>
  <si>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</si>
  <si>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</si>
  <si>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</si>
  <si>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</si>
  <si>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</si>
  <si>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</si>
  <si>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</si>
  <si>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</si>
  <si>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</si>
  <si>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</si>
  <si>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</si>
  <si>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</si>
  <si>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</si>
  <si>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</si>
  <si>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</si>
  <si>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</si>
  <si>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</si>
  <si>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</si>
  <si>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</si>
  <si>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</si>
  <si>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</si>
  <si>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</si>
  <si>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</si>
  <si>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</si>
  <si>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</si>
  <si>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</si>
  <si>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</si>
  <si>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</si>
  <si>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</si>
  <si>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</si>
  <si>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</si>
  <si>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</si>
  <si>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</si>
  <si>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</si>
  <si>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</si>
  <si>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</si>
  <si>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</si>
  <si>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</si>
  <si>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</si>
  <si>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</si>
  <si>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</si>
  <si>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</si>
  <si>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</si>
  <si>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</si>
  <si>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</si>
  <si>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</si>
  <si>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</si>
  <si>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</si>
  <si>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</si>
  <si>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</si>
  <si>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</si>
  <si>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</si>
  <si>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</si>
  <si>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</si>
  <si>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</si>
  <si>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</si>
  <si>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</si>
  <si>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</si>
  <si>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</si>
  <si>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</si>
  <si>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</si>
  <si>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</si>
  <si>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</si>
  <si>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</si>
  <si>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</si>
  <si>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</si>
  <si>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</si>
  <si>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</si>
  <si>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</si>
  <si>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</si>
  <si>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</si>
  <si>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</si>
  <si>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</si>
  <si>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</si>
  <si>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</si>
  <si>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</si>
  <si>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</si>
  <si>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</si>
  <si>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</si>
  <si>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</si>
  <si>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</si>
  <si>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</si>
  <si>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</si>
  <si>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</si>
  <si>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</si>
  <si>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</si>
  <si>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</si>
  <si>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</si>
  <si>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</si>
  <si>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</si>
  <si>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</si>
  <si>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</si>
  <si>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</si>
  <si>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</si>
  <si>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</si>
  <si>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</si>
  <si>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</si>
  <si>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</si>
  <si>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</si>
  <si>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</si>
  <si>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</si>
  <si>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</si>
  <si>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</si>
  <si>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</si>
  <si>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</si>
  <si>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</si>
  <si>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</si>
  <si>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</si>
  <si>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</si>
  <si>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</si>
  <si>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</si>
  <si>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</si>
  <si>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</si>
  <si>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</si>
  <si>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</si>
  <si>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</si>
  <si>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</si>
  <si>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</si>
  <si>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</si>
  <si>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</si>
  <si>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</si>
  <si>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</si>
  <si>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</si>
  <si>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</si>
  <si>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</si>
  <si>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</si>
  <si>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</si>
  <si>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</si>
  <si>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</si>
  <si>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</si>
  <si>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</si>
  <si>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</si>
  <si>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</si>
  <si>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</si>
  <si>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</si>
  <si>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</si>
  <si>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</si>
  <si>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</si>
  <si>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</si>
  <si>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</si>
  <si>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</si>
  <si>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</si>
  <si>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</si>
  <si>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</si>
  <si>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</si>
  <si>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</si>
  <si>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</si>
  <si>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</si>
  <si>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</si>
  <si>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</si>
  <si>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</si>
  <si>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</si>
  <si>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</si>
  <si>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</si>
  <si>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</si>
  <si>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</si>
  <si>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</si>
  <si>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</si>
  <si>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</si>
  <si>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</si>
  <si>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</si>
  <si>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</si>
  <si>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</si>
  <si>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</si>
  <si>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</si>
  <si>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</si>
  <si>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</si>
  <si>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</si>
  <si>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</si>
  <si>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</si>
  <si>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</si>
  <si>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</si>
  <si>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</si>
  <si>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</si>
  <si>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</si>
  <si>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</si>
  <si>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</si>
  <si>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</si>
  <si>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</si>
  <si>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</si>
  <si>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</si>
  <si>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</si>
  <si>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</si>
  <si>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</si>
  <si>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</si>
  <si>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</si>
  <si>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</si>
  <si>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</si>
  <si>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</si>
  <si>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</si>
  <si>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</si>
  <si>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</si>
  <si>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</si>
  <si>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</si>
  <si>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</si>
  <si>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</si>
  <si>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</si>
  <si>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</si>
  <si>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</si>
  <si>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</si>
  <si>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</si>
  <si>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</si>
  <si>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</si>
  <si>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</si>
  <si>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</si>
  <si>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</si>
  <si>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</si>
  <si>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</si>
  <si>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</si>
  <si>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</si>
  <si>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</si>
  <si>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</si>
  <si>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</si>
  <si>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</si>
  <si>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</si>
  <si>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</si>
  <si>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</si>
  <si>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</si>
  <si>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</si>
  <si>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</si>
  <si>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</si>
  <si>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</si>
  <si>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</si>
  <si>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</si>
  <si>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</si>
  <si>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</si>
  <si>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</si>
  <si>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</si>
  <si>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</si>
  <si>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</si>
  <si>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</si>
  <si>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</si>
  <si>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</si>
  <si>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</si>
  <si>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</si>
  <si>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</si>
  <si>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</si>
  <si>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</si>
  <si>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</si>
  <si>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</si>
  <si>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</si>
  <si>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</si>
  <si>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</si>
  <si>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</si>
  <si>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</si>
  <si>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</si>
  <si>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</si>
  <si>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</si>
  <si>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</si>
  <si>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</si>
  <si>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</si>
  <si>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</si>
  <si>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</si>
  <si>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</si>
  <si>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</si>
  <si>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</si>
  <si>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</si>
  <si>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</si>
  <si>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</si>
  <si>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</si>
  <si>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</si>
  <si>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</si>
  <si>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</si>
  <si>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</si>
  <si>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</si>
  <si>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</si>
  <si>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</si>
  <si>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</si>
  <si>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</si>
  <si>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</si>
  <si>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</si>
  <si>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</si>
  <si>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</si>
  <si>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</si>
  <si>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</si>
  <si>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</si>
  <si>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</si>
  <si>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</si>
  <si>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</si>
  <si>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</si>
  <si>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</si>
  <si>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</si>
  <si>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</si>
  <si>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</si>
  <si>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</si>
  <si>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</si>
  <si>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</si>
  <si>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</si>
  <si>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</si>
  <si>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</si>
  <si>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</si>
  <si>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</si>
  <si>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</si>
  <si>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</si>
  <si>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</si>
  <si>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</si>
  <si>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</si>
  <si>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</si>
  <si>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</si>
  <si>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</si>
  <si>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</si>
  <si>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</si>
  <si>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</si>
  <si>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</si>
  <si>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</si>
  <si>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</si>
  <si>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</si>
  <si>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</si>
  <si>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</si>
  <si>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</si>
  <si>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</si>
  <si>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</si>
  <si>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</si>
  <si>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</si>
  <si>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</si>
  <si>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</si>
  <si>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</si>
  <si>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</si>
  <si>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</si>
  <si>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</si>
  <si>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</si>
  <si>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</si>
  <si>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</si>
  <si>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</si>
  <si>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</si>
  <si>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</si>
  <si>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</si>
  <si>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</si>
  <si>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</si>
  <si>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</si>
  <si>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</si>
  <si>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</si>
  <si>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</si>
  <si>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</si>
  <si>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</si>
  <si>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</si>
  <si>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</si>
  <si>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</si>
  <si>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</si>
  <si>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</si>
  <si>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</si>
  <si>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</si>
  <si>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</si>
  <si>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</si>
  <si>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</si>
  <si>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</si>
  <si>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</si>
  <si>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</si>
  <si>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</si>
  <si>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</si>
  <si>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</si>
  <si>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</si>
  <si>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</si>
  <si>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</si>
  <si>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</si>
  <si>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</si>
  <si>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</si>
  <si>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</si>
  <si>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</si>
  <si>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</si>
  <si>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</si>
  <si>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</si>
  <si>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</si>
  <si>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</si>
  <si>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</si>
  <si>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</si>
  <si>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</si>
  <si>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</si>
  <si>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</si>
  <si>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</si>
  <si>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</si>
  <si>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</si>
  <si>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</si>
  <si>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</si>
  <si>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</si>
  <si>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</si>
  <si>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</si>
  <si>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</si>
  <si>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</si>
  <si>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</si>
  <si>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</si>
  <si>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</si>
  <si>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</si>
  <si>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</si>
  <si>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</si>
  <si>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</si>
  <si>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</si>
  <si>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</si>
  <si>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</si>
  <si>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</si>
  <si>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</si>
  <si>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</si>
  <si>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</si>
  <si>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</si>
  <si>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</si>
  <si>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</si>
  <si>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</si>
  <si>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</si>
  <si>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</si>
  <si>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</si>
  <si>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</si>
  <si>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</si>
  <si>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</si>
  <si>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</si>
  <si>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</si>
  <si>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</si>
  <si>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</si>
  <si>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</si>
  <si>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</si>
  <si>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</si>
  <si>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</si>
  <si>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</si>
  <si>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</si>
  <si>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</si>
  <si>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</si>
  <si>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</si>
  <si>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</si>
  <si>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</si>
  <si>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</si>
  <si>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</si>
  <si>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</si>
  <si>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</si>
  <si>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</si>
  <si>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</si>
  <si>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</si>
  <si>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</si>
  <si>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</si>
  <si>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</si>
  <si>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</si>
  <si>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</si>
  <si>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</si>
  <si>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</si>
  <si>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</si>
  <si>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</si>
  <si>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</si>
  <si>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</si>
  <si>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</si>
  <si>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</si>
  <si>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</si>
  <si>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</si>
  <si>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</si>
  <si>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</si>
  <si>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</si>
  <si>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</si>
  <si>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</si>
  <si>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</si>
  <si>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</si>
  <si>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</si>
  <si>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</si>
  <si>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</si>
  <si>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</si>
  <si>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</si>
  <si>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</si>
  <si>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</si>
  <si>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</si>
  <si>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</si>
  <si>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</si>
  <si>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</si>
  <si>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</si>
  <si>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</si>
  <si>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</si>
  <si>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</si>
  <si>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</si>
  <si>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</si>
  <si>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</si>
  <si>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</si>
  <si>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</si>
  <si>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</si>
  <si>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</si>
  <si>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</si>
  <si>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</si>
  <si>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</si>
  <si>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</si>
  <si>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</si>
  <si>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</si>
  <si>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</si>
  <si>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</si>
  <si>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</si>
  <si>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</si>
  <si>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</si>
  <si>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</si>
  <si>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</si>
  <si>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</si>
  <si>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</si>
  <si>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</si>
  <si>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</si>
  <si>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</si>
  <si>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</si>
  <si>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</si>
  <si>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</si>
  <si>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</si>
  <si>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</si>
  <si>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</si>
  <si>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</si>
  <si>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</si>
  <si>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</si>
  <si>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</si>
  <si>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</si>
  <si>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</si>
  <si>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</si>
  <si>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</si>
  <si>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</si>
  <si>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</si>
  <si>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</si>
  <si>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</si>
  <si>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</si>
  <si>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</si>
  <si>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</si>
  <si>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</si>
  <si>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</si>
  <si>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</si>
  <si>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</si>
  <si>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</si>
  <si>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</si>
  <si>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</si>
  <si>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</si>
  <si>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</si>
  <si>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</si>
  <si>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</si>
  <si>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</si>
  <si>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</si>
  <si>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</si>
  <si>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</si>
  <si>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</si>
  <si>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</si>
  <si>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</si>
  <si>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</si>
  <si>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</si>
  <si>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</si>
  <si>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</si>
  <si>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</si>
  <si>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</si>
  <si>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</si>
  <si>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</si>
  <si>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</si>
  <si>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</si>
  <si>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</si>
  <si>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</si>
  <si>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</si>
  <si>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</si>
  <si>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</si>
  <si>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</si>
  <si>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</si>
  <si>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</si>
  <si>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</si>
  <si>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</si>
  <si>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</si>
  <si>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</si>
  <si>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</si>
  <si>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</si>
  <si>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</si>
  <si>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</si>
  <si>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</si>
  <si>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</si>
  <si>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</si>
  <si>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</si>
  <si>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</si>
  <si>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</si>
  <si>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</si>
  <si>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</si>
  <si>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</si>
  <si>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</si>
  <si>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</si>
  <si>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</si>
  <si>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</si>
  <si>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</si>
  <si>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</si>
  <si>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</si>
  <si>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</si>
  <si>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</si>
  <si>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</si>
  <si>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</si>
  <si>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</si>
  <si>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</si>
  <si>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</si>
  <si>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</si>
  <si>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</si>
  <si>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</si>
  <si>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</si>
  <si>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</si>
  <si>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</si>
  <si>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</si>
  <si>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</si>
  <si>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</si>
  <si>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</si>
  <si>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</si>
  <si>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</si>
  <si>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</si>
  <si>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</si>
  <si>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</si>
  <si>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</si>
  <si>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</si>
  <si>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</si>
  <si>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</si>
  <si>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</si>
  <si>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</si>
  <si>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</si>
  <si>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</si>
  <si>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</si>
  <si>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</si>
  <si>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</si>
  <si>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</si>
  <si>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</si>
  <si>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</si>
  <si>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</si>
  <si>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</si>
  <si>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</si>
  <si>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</si>
  <si>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</si>
  <si>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</si>
  <si>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</si>
  <si>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</si>
  <si>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</si>
  <si>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</si>
  <si>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</si>
  <si>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</si>
  <si>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</si>
  <si>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</si>
  <si>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</si>
  <si>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</si>
  <si>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</si>
  <si>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</si>
  <si>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</si>
  <si>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</si>
  <si>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</si>
  <si>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</si>
  <si>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</si>
  <si>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</si>
  <si>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</si>
  <si>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</si>
  <si>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</si>
  <si>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</si>
  <si>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</si>
  <si>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</si>
  <si>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</si>
  <si>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</si>
  <si>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</si>
  <si>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</si>
  <si>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</si>
  <si>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</si>
  <si>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</si>
  <si>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</si>
  <si>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</si>
  <si>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</si>
  <si>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</si>
  <si>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</si>
  <si>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</si>
  <si>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</si>
  <si>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</si>
  <si>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</si>
  <si>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</si>
  <si>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</si>
  <si>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</si>
  <si>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</si>
  <si>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</si>
  <si>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</si>
  <si>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</si>
  <si>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</si>
  <si>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</si>
  <si>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</si>
  <si>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</si>
  <si>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</si>
  <si>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</si>
  <si>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</si>
  <si>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</si>
  <si>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</si>
  <si>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</si>
  <si>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</si>
  <si>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</si>
  <si>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</si>
  <si>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</si>
  <si>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</si>
  <si>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</si>
  <si>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</si>
  <si>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</si>
  <si>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</si>
  <si>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</si>
  <si>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</si>
  <si>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</si>
  <si>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</si>
  <si>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</si>
  <si>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</si>
  <si>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</si>
  <si>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</si>
  <si>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</si>
  <si>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</si>
  <si>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</si>
  <si>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</si>
  <si>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</si>
  <si>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</si>
  <si>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</si>
  <si>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</si>
  <si>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</si>
  <si>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</si>
  <si>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</si>
  <si>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</si>
  <si>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</si>
  <si>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</si>
  <si>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</si>
  <si>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</si>
  <si>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</si>
  <si>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</si>
  <si>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</si>
  <si>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</si>
  <si>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</si>
  <si>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</si>
  <si>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</si>
  <si>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</si>
  <si>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</si>
  <si>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</si>
  <si>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</si>
  <si>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</si>
  <si>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</si>
  <si>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</si>
  <si>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</si>
  <si>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</si>
  <si>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</si>
  <si>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</si>
  <si>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</si>
  <si>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</si>
  <si>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</si>
  <si>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</si>
  <si>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</si>
  <si>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</si>
  <si>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</si>
  <si>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</si>
  <si>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</si>
  <si>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</si>
  <si>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</si>
  <si>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</si>
  <si>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</si>
  <si>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</si>
  <si>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</si>
  <si>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</si>
  <si>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</si>
  <si>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</si>
  <si>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</si>
  <si>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</si>
  <si>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</si>
  <si>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</si>
  <si>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</si>
  <si>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</si>
  <si>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</si>
  <si>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</si>
  <si>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</si>
  <si>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</si>
  <si>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</si>
  <si>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</si>
  <si>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</si>
  <si>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</si>
  <si>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</si>
  <si>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</si>
  <si>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</si>
  <si>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</si>
  <si>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</si>
  <si>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</si>
  <si>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</si>
  <si>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</si>
  <si>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</si>
  <si>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</si>
  <si>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</si>
  <si>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</si>
  <si>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</si>
  <si>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</si>
  <si>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</si>
  <si>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</si>
  <si>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</si>
  <si>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</si>
  <si>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</si>
  <si>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</si>
  <si>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</si>
  <si>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</si>
  <si>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</si>
  <si>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</si>
  <si>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</si>
  <si>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</si>
  <si>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</si>
  <si>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</si>
  <si>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</si>
  <si>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</si>
  <si>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</si>
  <si>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</si>
  <si>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</si>
  <si>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</si>
  <si>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</si>
  <si>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</si>
  <si>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</si>
  <si>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</si>
  <si>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</si>
  <si>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</si>
  <si>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</si>
  <si>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</si>
  <si>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</si>
  <si>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</si>
  <si>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</si>
  <si>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</si>
  <si>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</si>
  <si>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</si>
  <si>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</si>
  <si>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</si>
  <si>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</si>
  <si>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</si>
  <si>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</si>
  <si>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</si>
  <si>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</si>
  <si>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</si>
  <si>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</si>
  <si>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</si>
  <si>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</si>
  <si>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</si>
  <si>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</si>
  <si>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</si>
  <si>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</si>
  <si>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</si>
  <si>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</si>
  <si>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</si>
  <si>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</si>
  <si>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</si>
  <si>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</si>
  <si>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</si>
  <si>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</si>
  <si>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</si>
  <si>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</si>
  <si>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</si>
  <si>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</si>
  <si>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</si>
  <si>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</si>
  <si>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</si>
  <si>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</si>
  <si>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</si>
  <si>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</si>
  <si>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</si>
  <si>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</si>
  <si>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</si>
  <si>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</si>
  <si>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</si>
  <si>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</si>
  <si>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</si>
  <si>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</si>
  <si>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</si>
  <si>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</si>
  <si>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</si>
  <si>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</si>
  <si>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</si>
  <si>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</si>
  <si>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</si>
  <si>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</si>
  <si>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</si>
  <si>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</si>
  <si>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</si>
  <si>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</si>
  <si>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</si>
  <si>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</si>
  <si>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</si>
  <si>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</si>
  <si>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</si>
  <si>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</si>
  <si>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</si>
  <si>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</si>
  <si>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</si>
  <si>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</si>
  <si>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</si>
  <si>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</si>
  <si>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</si>
  <si>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</si>
  <si>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</si>
  <si>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</si>
  <si>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</si>
  <si>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</si>
  <si>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</si>
  <si>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</si>
  <si>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</si>
  <si>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</si>
  <si>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</si>
  <si>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</si>
  <si>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</si>
  <si>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</si>
  <si>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</si>
  <si>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</si>
  <si>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</si>
  <si>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</si>
  <si>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</si>
  <si>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</si>
  <si>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</si>
  <si>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</si>
  <si>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</si>
  <si>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</si>
  <si>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</si>
  <si>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</si>
  <si>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</si>
  <si>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</si>
  <si>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</si>
  <si>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</si>
  <si>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</si>
  <si>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</si>
  <si>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</si>
  <si>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</si>
  <si>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</si>
  <si>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</si>
  <si>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</si>
  <si>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</si>
  <si>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</si>
  <si>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</si>
  <si>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</si>
  <si>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</si>
  <si>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</si>
  <si>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</si>
  <si>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</si>
  <si>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</si>
  <si>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</si>
  <si>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</si>
  <si>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</si>
  <si>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</si>
  <si>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</si>
  <si>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</si>
  <si>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</si>
  <si>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</si>
  <si>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</si>
  <si>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</si>
  <si>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</si>
  <si>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</si>
  <si>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</si>
  <si>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</si>
  <si>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</si>
  <si>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</si>
  <si>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</si>
  <si>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</si>
  <si>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</si>
  <si>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</si>
  <si>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</si>
  <si>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</si>
  <si>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</si>
  <si>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</si>
  <si>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</si>
  <si>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</si>
  <si>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</si>
  <si>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</si>
  <si>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</si>
  <si>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</si>
  <si>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</si>
  <si>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</si>
  <si>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</si>
  <si>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</si>
  <si>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</si>
  <si>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</si>
  <si>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</si>
  <si>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</si>
  <si>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</si>
  <si>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</si>
  <si>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</si>
  <si>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</si>
  <si>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</si>
  <si>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</si>
  <si>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</si>
  <si>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</si>
  <si>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</si>
  <si>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</si>
  <si>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</si>
  <si>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</si>
  <si>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</si>
  <si>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</si>
  <si>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</si>
  <si>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</si>
  <si>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</si>
  <si>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</si>
  <si>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</si>
  <si>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</si>
  <si>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</si>
  <si>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</si>
  <si>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</si>
  <si>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</si>
  <si>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</si>
  <si>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</si>
  <si>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</si>
  <si>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</si>
  <si>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</si>
  <si>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</si>
  <si>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</si>
  <si>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</si>
  <si>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</si>
  <si>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</si>
  <si>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</si>
  <si>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</si>
  <si>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</si>
  <si>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</si>
  <si>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</si>
  <si>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</si>
  <si>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</si>
  <si>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</si>
  <si>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</si>
  <si>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</si>
  <si>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</si>
  <si>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</si>
  <si>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</si>
  <si>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</si>
  <si>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</si>
  <si>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</si>
  <si>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</si>
  <si>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</si>
  <si>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</si>
  <si>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</si>
  <si>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</si>
  <si>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</si>
  <si>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</si>
  <si>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</si>
  <si>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</si>
  <si>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</si>
  <si>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</si>
  <si>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</si>
  <si>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</si>
  <si>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</si>
  <si>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</si>
  <si>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</si>
  <si>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</si>
  <si>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</si>
  <si>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</si>
  <si>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</si>
  <si>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</si>
  <si>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</si>
  <si>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</si>
  <si>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</si>
  <si>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</si>
  <si>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</si>
  <si>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</si>
  <si>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</si>
  <si>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</si>
  <si>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</si>
  <si>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</si>
  <si>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</si>
  <si>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</si>
  <si>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</si>
  <si>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</si>
  <si>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</si>
  <si>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</si>
  <si>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</si>
  <si>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</si>
  <si>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</si>
  <si>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</si>
  <si>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</si>
  <si>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</si>
  <si>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</si>
  <si>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</si>
  <si>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</si>
  <si>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</si>
  <si>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</si>
  <si>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</si>
  <si>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</si>
  <si>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</si>
  <si>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</si>
  <si>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</si>
  <si>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</si>
  <si>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</si>
  <si>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</si>
  <si>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</si>
  <si>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</si>
  <si>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</si>
  <si>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</si>
  <si>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</si>
  <si>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</si>
  <si>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</si>
  <si>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</si>
  <si>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</si>
  <si>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</si>
  <si>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</si>
  <si>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</si>
  <si>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</si>
  <si>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</si>
  <si>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</si>
  <si>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</si>
  <si>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</si>
  <si>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</si>
  <si>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</si>
  <si>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</si>
  <si>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</si>
  <si>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</si>
  <si>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</si>
  <si>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</si>
  <si>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</si>
  <si>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</si>
  <si>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</si>
  <si>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</si>
  <si>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</si>
  <si>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</si>
  <si>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</si>
  <si>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</si>
  <si>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</si>
  <si>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</si>
  <si>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</si>
  <si>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</si>
  <si>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</si>
  <si>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</si>
  <si>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</si>
  <si>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</si>
  <si>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</si>
  <si>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</si>
  <si>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</si>
  <si>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</si>
  <si>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</si>
  <si>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</si>
  <si>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</si>
  <si>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</si>
  <si>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</si>
  <si>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</si>
  <si>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</si>
  <si>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</si>
  <si>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</si>
  <si>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</si>
  <si>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</si>
  <si>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</si>
  <si>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</si>
  <si>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</si>
  <si>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</si>
  <si>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</si>
  <si>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</si>
  <si>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</si>
  <si>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</si>
  <si>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</si>
  <si>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</si>
  <si>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</si>
  <si>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</si>
  <si>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</si>
  <si>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</si>
  <si>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</si>
  <si>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</si>
  <si>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</si>
  <si>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</si>
  <si>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</si>
  <si>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</si>
  <si>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</si>
  <si>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</si>
  <si>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</si>
  <si>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</si>
  <si>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</si>
  <si>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</si>
  <si>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</si>
  <si>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</si>
  <si>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</si>
  <si>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</si>
  <si>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</si>
  <si>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</si>
  <si>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</si>
  <si>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</si>
  <si>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</si>
  <si>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</si>
  <si>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</si>
  <si>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</si>
  <si>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</si>
  <si>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</si>
  <si>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</si>
  <si>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</si>
  <si>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</si>
  <si>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</si>
  <si>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</si>
  <si>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</si>
  <si>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</si>
  <si>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</si>
  <si>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</si>
  <si>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</si>
  <si>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</si>
  <si>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</si>
  <si>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</si>
  <si>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</si>
  <si>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</si>
  <si>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</si>
  <si>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</si>
  <si>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</si>
  <si>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</si>
  <si>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</si>
  <si>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</si>
  <si>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</si>
  <si>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</si>
  <si>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</si>
  <si>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</si>
  <si>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</si>
  <si>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</si>
  <si>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</si>
  <si>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</si>
  <si>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</si>
  <si>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</si>
  <si>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</si>
  <si>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</si>
  <si>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</si>
  <si>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</si>
  <si>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</si>
  <si>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</si>
  <si>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</si>
  <si>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</si>
  <si>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</si>
  <si>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</si>
  <si>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</si>
  <si>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</si>
  <si>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</si>
  <si>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</si>
  <si>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</si>
  <si>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</si>
  <si>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</si>
  <si>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</si>
  <si>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</si>
  <si>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</si>
  <si>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</si>
  <si>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</si>
  <si>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</si>
  <si>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</si>
  <si>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</si>
  <si>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</si>
  <si>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</si>
  <si>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</si>
  <si>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</si>
  <si>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</si>
  <si>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</si>
  <si>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</si>
  <si>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</si>
  <si>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</si>
  <si>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</si>
  <si>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</si>
  <si>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</si>
  <si>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</si>
  <si>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</si>
  <si>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</si>
  <si>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</si>
  <si>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</si>
  <si>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</si>
  <si>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</si>
  <si>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</si>
  <si>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</si>
  <si>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</si>
  <si>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</si>
  <si>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</si>
  <si>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</si>
  <si>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</si>
  <si>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</si>
  <si>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</si>
  <si>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</si>
  <si>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</si>
  <si>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</si>
  <si>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</si>
  <si>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</si>
  <si>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</si>
  <si>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</si>
  <si>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</si>
  <si>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</si>
  <si>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</si>
  <si>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</si>
  <si>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</si>
  <si>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</si>
  <si>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</si>
  <si>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</si>
  <si>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</si>
  <si>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</si>
  <si>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</si>
  <si>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</si>
  <si>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</si>
  <si>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</si>
  <si>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</si>
  <si>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</si>
  <si>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</si>
  <si>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</si>
  <si>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</si>
  <si>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</si>
  <si>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</si>
  <si>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</si>
  <si>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</si>
  <si>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</si>
  <si>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</si>
  <si>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</si>
  <si>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</si>
  <si>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</si>
  <si>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</si>
  <si>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</si>
  <si>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</si>
  <si>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</si>
  <si>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</si>
  <si>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</si>
  <si>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</si>
  <si>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</si>
  <si>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</si>
  <si>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</si>
  <si>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</si>
  <si>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</si>
  <si>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</si>
  <si>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</si>
  <si>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</si>
  <si>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</si>
  <si>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</si>
  <si>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</si>
  <si>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</si>
  <si>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</si>
  <si>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</si>
  <si>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</si>
  <si>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</si>
  <si>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</si>
  <si>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</si>
  <si>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</si>
  <si>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</si>
  <si>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</si>
  <si>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</si>
  <si>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</si>
  <si>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</si>
  <si>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</si>
  <si>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</si>
  <si>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</si>
  <si>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</si>
  <si>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</si>
  <si>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</si>
  <si>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</si>
  <si>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</si>
  <si>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</si>
  <si>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</si>
  <si>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</si>
  <si>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</si>
  <si>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</si>
  <si>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</si>
  <si>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</si>
  <si>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</si>
  <si>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</si>
  <si>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</si>
  <si>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</si>
  <si>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</si>
  <si>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</si>
  <si>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</si>
  <si>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</si>
  <si>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</si>
  <si>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</si>
  <si>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</si>
  <si>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</si>
  <si>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</si>
  <si>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</si>
  <si>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</si>
  <si>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</si>
  <si>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</si>
  <si>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</si>
  <si>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</si>
  <si>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</si>
  <si>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</si>
  <si>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</si>
  <si>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</si>
  <si>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</si>
  <si>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</si>
  <si>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</si>
  <si>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</si>
  <si>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</si>
  <si>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</si>
  <si>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</si>
  <si>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</si>
  <si>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</si>
  <si>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</si>
  <si>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</si>
  <si>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</si>
  <si>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</si>
  <si>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</si>
  <si>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</si>
  <si>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</si>
  <si>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</si>
  <si>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</si>
  <si>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</si>
  <si>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</si>
  <si>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</si>
  <si>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</si>
  <si>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</si>
  <si>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</si>
  <si>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</si>
  <si>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</si>
  <si>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</si>
  <si>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</si>
  <si>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</si>
  <si>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</si>
  <si>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</si>
  <si>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</si>
  <si>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</si>
  <si>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</si>
  <si>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</si>
  <si>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</si>
  <si>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</si>
  <si>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</si>
  <si>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</si>
  <si>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</si>
  <si>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</si>
  <si>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</si>
  <si>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</si>
  <si>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</si>
  <si>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</si>
  <si>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</si>
  <si>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</si>
  <si>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</si>
  <si>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</si>
  <si>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</si>
  <si>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</si>
  <si>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</si>
  <si>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</si>
  <si>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</si>
  <si>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</si>
  <si>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</si>
  <si>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</si>
  <si>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</si>
  <si>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</si>
  <si>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</si>
  <si>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</si>
  <si>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</si>
  <si>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</si>
  <si>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</si>
  <si>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</si>
  <si>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</si>
  <si>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</si>
  <si>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</si>
  <si>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</si>
  <si>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</si>
  <si>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</si>
  <si>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</si>
  <si>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</si>
  <si>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</si>
  <si>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</si>
  <si>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</si>
  <si>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</si>
  <si>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</si>
  <si>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</si>
  <si>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</si>
  <si>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</si>
  <si>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</si>
  <si>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</si>
  <si>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</si>
  <si>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</si>
  <si>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</si>
  <si>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</si>
  <si>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</si>
  <si>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</si>
  <si>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</si>
  <si>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</si>
  <si>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</si>
  <si>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</si>
  <si>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</si>
  <si>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</si>
  <si>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</si>
  <si>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</si>
  <si>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</si>
  <si>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</si>
  <si>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</si>
  <si>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</si>
  <si>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</si>
  <si>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</si>
  <si>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</si>
  <si>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</si>
  <si>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</si>
  <si>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</si>
  <si>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</si>
  <si>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</si>
  <si>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</si>
  <si>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</si>
  <si>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</si>
  <si>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</si>
  <si>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</si>
  <si>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</si>
  <si>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</si>
  <si>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</si>
  <si>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</si>
  <si>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</si>
  <si>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</si>
  <si>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</si>
  <si>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</si>
  <si>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</si>
  <si>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</si>
  <si>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</si>
  <si>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</si>
  <si>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</si>
  <si>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</si>
  <si>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</si>
  <si>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</si>
  <si>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</si>
  <si>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</si>
  <si>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</si>
  <si>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</si>
  <si>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</si>
  <si>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</si>
  <si>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</si>
  <si>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</si>
  <si>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</si>
  <si>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</si>
  <si>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</si>
  <si>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</si>
  <si>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</si>
  <si>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</si>
  <si>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</si>
  <si>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</si>
  <si>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</si>
  <si>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</si>
  <si>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</si>
  <si>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</si>
  <si>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</si>
  <si>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</si>
  <si>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</si>
  <si>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</si>
  <si>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</si>
  <si>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</si>
  <si>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</si>
  <si>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</si>
  <si>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</si>
  <si>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</si>
  <si>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</si>
  <si>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</si>
  <si>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</si>
  <si>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</si>
  <si>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</si>
  <si>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</si>
  <si>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</si>
  <si>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</si>
  <si>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</si>
  <si>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</si>
  <si>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</si>
  <si>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</si>
  <si>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</si>
  <si>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</si>
  <si>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</si>
  <si>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</si>
  <si>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</si>
  <si>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</si>
  <si>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</si>
  <si>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</si>
  <si>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</si>
  <si>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</si>
  <si>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</si>
  <si>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</si>
  <si>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</si>
  <si>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</si>
  <si>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</si>
  <si>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</si>
  <si>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</si>
  <si>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</si>
  <si>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</si>
  <si>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</si>
  <si>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</si>
  <si>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</si>
  <si>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</si>
  <si>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</si>
  <si>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</si>
  <si>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</si>
  <si>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</si>
  <si>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</si>
  <si>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</si>
  <si>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</si>
  <si>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</si>
  <si>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</si>
  <si>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</si>
  <si>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</si>
  <si>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</si>
  <si>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</si>
  <si>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</si>
  <si>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</si>
  <si>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</si>
  <si>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</si>
  <si>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</si>
  <si>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</si>
  <si>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</si>
  <si>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</si>
  <si>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</si>
  <si>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</si>
  <si>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</si>
  <si>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</si>
  <si>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</si>
  <si>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</si>
  <si>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</si>
  <si>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</si>
  <si>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</si>
  <si>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</si>
  <si>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</si>
  <si>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</si>
  <si>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</si>
  <si>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</si>
  <si>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</si>
  <si>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</si>
  <si>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</si>
  <si>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</si>
  <si>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</si>
  <si>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</si>
  <si>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</si>
  <si>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</si>
  <si>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</si>
  <si>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</si>
  <si>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</si>
  <si>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</si>
  <si>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</si>
  <si>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</si>
  <si>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</si>
  <si>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</si>
  <si>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</si>
  <si>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</si>
  <si>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</si>
  <si>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</si>
  <si>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</si>
  <si>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</si>
  <si>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</si>
  <si>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</si>
  <si>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</si>
  <si>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</si>
  <si>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</si>
  <si>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</si>
  <si>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</si>
  <si>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</si>
  <si>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</si>
  <si>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</si>
  <si>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</si>
  <si>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</si>
  <si>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</si>
  <si>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</si>
  <si>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</si>
  <si>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</si>
  <si>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</si>
  <si>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</si>
  <si>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</si>
  <si>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</si>
  <si>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</si>
  <si>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</si>
  <si>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</si>
  <si>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</si>
  <si>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</si>
  <si>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</si>
  <si>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</si>
  <si>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</si>
  <si>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</si>
  <si>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</si>
  <si>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</si>
  <si>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</si>
  <si>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</si>
  <si>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</si>
  <si>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</si>
  <si>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</si>
  <si>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</si>
  <si>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</si>
  <si>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</si>
  <si>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</si>
  <si>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</si>
  <si>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</si>
  <si>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</si>
  <si>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</si>
  <si>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</si>
  <si>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</si>
  <si>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</si>
  <si>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</si>
  <si>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</si>
  <si>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</si>
  <si>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</si>
  <si>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</si>
  <si>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</si>
  <si>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</si>
  <si>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</si>
  <si>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</si>
  <si>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</si>
  <si>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</si>
  <si>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</si>
  <si>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</si>
  <si>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</si>
  <si>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</si>
  <si>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</si>
  <si>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</si>
  <si>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</si>
  <si>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</si>
  <si>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</si>
  <si>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</si>
  <si>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</si>
  <si>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</si>
  <si>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</si>
  <si>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</si>
  <si>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</si>
  <si>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</si>
  <si>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</si>
  <si>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</si>
  <si>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</si>
  <si>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</si>
  <si>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</si>
  <si>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</si>
  <si>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</si>
  <si>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</si>
  <si>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</si>
  <si>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</si>
  <si>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</si>
  <si>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</si>
  <si>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</si>
  <si>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</si>
  <si>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</si>
  <si>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</si>
  <si>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</si>
  <si>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</si>
  <si>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</si>
  <si>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</si>
  <si>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</si>
  <si>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</si>
  <si>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</si>
  <si>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</si>
  <si>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</si>
  <si>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</si>
  <si>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</si>
  <si>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</si>
  <si>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</si>
  <si>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</si>
  <si>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</si>
  <si>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</si>
  <si>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</si>
  <si>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</si>
  <si>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</si>
  <si>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</si>
  <si>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</si>
  <si>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</si>
  <si>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</si>
  <si>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</si>
  <si>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</si>
  <si>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</si>
  <si>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</si>
  <si>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</si>
  <si>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</si>
  <si>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</si>
  <si>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</si>
  <si>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</si>
  <si>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</si>
  <si>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</si>
  <si>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</si>
  <si>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</si>
  <si>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</si>
  <si>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</si>
  <si>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</si>
  <si>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</si>
  <si>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</si>
  <si>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</si>
  <si>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</si>
  <si>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</si>
  <si>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</si>
  <si>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</si>
  <si>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</si>
  <si>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</si>
  <si>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</si>
  <si>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</si>
  <si>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</si>
  <si>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</si>
  <si>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</si>
  <si>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</si>
  <si>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</si>
  <si>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</si>
  <si>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</si>
  <si>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</si>
  <si>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</si>
  <si>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</si>
  <si>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</si>
  <si>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</si>
  <si>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</si>
  <si>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</si>
  <si>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</si>
  <si>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</si>
  <si>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</si>
  <si>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</si>
  <si>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</si>
  <si>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</si>
  <si>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</si>
  <si>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</si>
  <si>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</si>
  <si>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</si>
  <si>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</si>
  <si>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</si>
  <si>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</si>
  <si>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</si>
  <si>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</si>
  <si>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</si>
  <si>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</si>
  <si>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</si>
  <si>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</si>
  <si>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</si>
  <si>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</si>
  <si>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</si>
  <si>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</si>
  <si>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</si>
  <si>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</si>
  <si>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</si>
  <si>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</si>
  <si>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</si>
  <si>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</si>
  <si>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</si>
  <si>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</si>
  <si>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</si>
  <si>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</si>
  <si>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</si>
  <si>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</si>
  <si>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</si>
  <si>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</si>
  <si>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</si>
  <si>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</si>
  <si>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</si>
  <si>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</si>
  <si>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</si>
  <si>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</si>
  <si>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</si>
  <si>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</si>
  <si>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</si>
  <si>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</si>
  <si>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</si>
  <si>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</si>
  <si>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</si>
  <si>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</si>
  <si>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</si>
  <si>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</si>
  <si>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</si>
  <si>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</si>
  <si>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</si>
  <si>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</si>
  <si>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</si>
  <si>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</si>
  <si>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</si>
  <si>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</si>
  <si>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</si>
  <si>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</si>
  <si>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</si>
  <si>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</si>
  <si>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</si>
  <si>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</si>
  <si>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</si>
  <si>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</si>
  <si>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</si>
  <si>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</si>
  <si>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</si>
  <si>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</si>
  <si>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</si>
  <si>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</si>
  <si>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</si>
  <si>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</si>
  <si>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</si>
  <si>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</si>
  <si>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</si>
  <si>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</si>
  <si>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</si>
  <si>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</si>
  <si>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</si>
  <si>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</si>
  <si>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</si>
  <si>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</si>
  <si>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</si>
  <si>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</si>
  <si>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</si>
  <si>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</si>
  <si>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</si>
  <si>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</si>
  <si>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</si>
  <si>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</si>
  <si>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</si>
  <si>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</si>
  <si>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</si>
  <si>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</si>
  <si>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</si>
  <si>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</si>
  <si>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</si>
  <si>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</si>
  <si>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</si>
  <si>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</si>
  <si>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</si>
  <si>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</si>
  <si>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</si>
  <si>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</si>
  <si>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</si>
  <si>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</si>
  <si>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</si>
  <si>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</si>
  <si>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</si>
  <si>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</si>
  <si>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</si>
  <si>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</si>
  <si>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</si>
  <si>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</si>
  <si>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</si>
  <si>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</si>
  <si>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</si>
  <si>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</si>
  <si>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</si>
  <si>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</si>
  <si>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</si>
  <si>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</si>
  <si>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</si>
  <si>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</si>
  <si>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</si>
  <si>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</si>
  <si>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</si>
  <si>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</si>
  <si>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</si>
  <si>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</si>
  <si>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</si>
  <si>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</si>
  <si>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</si>
  <si>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</si>
  <si>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</si>
  <si>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</si>
  <si>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</si>
  <si>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</si>
  <si>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</si>
  <si>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</si>
  <si>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</si>
  <si>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</si>
  <si>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</si>
  <si>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</si>
  <si>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</si>
  <si>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</si>
  <si>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</si>
  <si>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</si>
  <si>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</si>
  <si>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</si>
  <si>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</si>
  <si>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</si>
  <si>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</si>
  <si>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</si>
  <si>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</si>
  <si>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</si>
  <si>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</si>
  <si>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</si>
  <si>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</si>
  <si>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</si>
  <si>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</si>
  <si>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</si>
  <si>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</si>
  <si>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</si>
  <si>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</si>
  <si>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</si>
  <si>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</si>
  <si>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</si>
  <si>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</si>
  <si>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</si>
  <si>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</si>
  <si>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</si>
  <si>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</si>
  <si>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</si>
  <si>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</si>
  <si>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</si>
  <si>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</si>
  <si>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</si>
  <si>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</si>
  <si>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</si>
  <si>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</si>
  <si>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</si>
  <si>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</si>
  <si>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</si>
  <si>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</si>
  <si>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</si>
  <si>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</si>
  <si>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</si>
  <si>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</si>
  <si>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</si>
  <si>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</si>
  <si>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</si>
  <si>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</si>
  <si>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</si>
  <si>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</si>
  <si>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</si>
  <si>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</si>
  <si>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</si>
  <si>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</si>
  <si>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</si>
  <si>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</si>
  <si>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</si>
  <si>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</si>
  <si>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</si>
  <si>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</si>
  <si>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</si>
  <si>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</si>
  <si>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</si>
  <si>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</si>
  <si>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</si>
  <si>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</si>
  <si>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</si>
  <si>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</si>
  <si>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</si>
  <si>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</si>
  <si>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</si>
  <si>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</si>
  <si>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</si>
  <si>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</si>
  <si>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</si>
  <si>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</si>
  <si>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</si>
  <si>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</si>
  <si>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</si>
  <si>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</si>
  <si>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</si>
  <si>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</si>
  <si>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</si>
  <si>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</si>
  <si>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</si>
  <si>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</si>
  <si>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</si>
  <si>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</si>
  <si>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</si>
  <si>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</si>
  <si>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</si>
  <si>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</si>
  <si>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</si>
  <si>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</si>
  <si>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</si>
  <si>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</si>
  <si>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</si>
  <si>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</si>
  <si>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</si>
  <si>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</si>
  <si>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</si>
  <si>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</si>
  <si>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</si>
  <si>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</si>
  <si>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</si>
  <si>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</si>
  <si>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</si>
  <si>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</si>
  <si>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</si>
  <si>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</si>
  <si>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</si>
  <si>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</si>
  <si>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</si>
  <si>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</si>
  <si>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</si>
  <si>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</si>
  <si>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</si>
  <si>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</si>
  <si>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</si>
  <si>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</si>
  <si>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</si>
  <si>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</si>
  <si>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</si>
  <si>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</si>
  <si>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</si>
  <si>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</si>
  <si>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</si>
  <si>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</si>
  <si>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</si>
  <si>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</si>
  <si>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</si>
  <si>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</si>
  <si>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</si>
  <si>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</si>
  <si>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</si>
  <si>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</si>
  <si>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</si>
  <si>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</si>
  <si>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</si>
  <si>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</si>
  <si>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</si>
  <si>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</si>
  <si>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</si>
  <si>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</si>
  <si>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</si>
  <si>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</si>
  <si>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</si>
  <si>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</si>
  <si>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</si>
  <si>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</si>
  <si>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</si>
  <si>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</si>
  <si>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</si>
  <si>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</si>
  <si>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</si>
  <si>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</si>
  <si>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</si>
  <si>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</si>
  <si>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</si>
  <si>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</si>
  <si>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</si>
  <si>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</si>
  <si>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</si>
  <si>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</si>
  <si>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</si>
  <si>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</si>
  <si>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</si>
  <si>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</si>
  <si>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</si>
  <si>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</si>
  <si>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</si>
  <si>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</si>
  <si>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</si>
  <si>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</si>
  <si>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</si>
  <si>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</si>
  <si>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</si>
  <si>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</si>
  <si>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</si>
  <si>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</si>
  <si>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</si>
  <si>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</si>
  <si>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</si>
  <si>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</si>
  <si>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</si>
  <si>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</si>
  <si>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</si>
  <si>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</si>
  <si>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</si>
  <si>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</si>
  <si>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</si>
  <si>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</si>
  <si>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</si>
  <si>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</si>
  <si>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</si>
  <si>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</si>
  <si>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</si>
  <si>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</si>
  <si>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</si>
  <si>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</si>
  <si>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</si>
  <si>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</si>
  <si>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</si>
  <si>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</si>
  <si>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</si>
  <si>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</si>
  <si>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</si>
  <si>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</si>
  <si>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</si>
  <si>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</si>
  <si>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</si>
  <si>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</si>
  <si>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</si>
  <si>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</si>
  <si>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</si>
  <si>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</si>
  <si>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</si>
  <si>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</si>
  <si>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</si>
  <si>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</si>
  <si>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</si>
  <si>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</si>
  <si>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</si>
  <si>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</si>
  <si>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</si>
  <si>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</si>
  <si>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</si>
  <si>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</si>
  <si>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</si>
  <si>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</si>
  <si>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</si>
  <si>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</si>
  <si>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</si>
  <si>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</si>
  <si>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</si>
  <si>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</si>
  <si>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</si>
  <si>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</si>
  <si>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</si>
  <si>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</si>
  <si>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</si>
  <si>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</si>
  <si>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</si>
  <si>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</si>
  <si>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</si>
  <si>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</si>
  <si>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</si>
  <si>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</si>
  <si>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</si>
  <si>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</si>
  <si>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</si>
  <si>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</si>
  <si>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</si>
  <si>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</si>
  <si>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</si>
  <si>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</si>
  <si>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</si>
  <si>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</si>
  <si>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</si>
  <si>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</si>
  <si>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</si>
  <si>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</si>
  <si>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</si>
  <si>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</si>
  <si>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</si>
  <si>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</si>
  <si>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</si>
  <si>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</si>
  <si>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</si>
  <si>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</si>
  <si>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</si>
  <si>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</si>
  <si>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</si>
  <si>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</si>
  <si>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</si>
  <si>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</si>
  <si>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</si>
  <si>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</si>
  <si>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</si>
  <si>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</si>
  <si>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</si>
  <si>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</si>
  <si>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</si>
  <si>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</si>
  <si>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</si>
  <si>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</si>
  <si>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</si>
  <si>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</si>
  <si>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</si>
  <si>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</si>
  <si>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</si>
  <si>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</si>
  <si>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</si>
  <si>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</si>
  <si>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</si>
  <si>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</si>
  <si>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</si>
  <si>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</si>
  <si>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</si>
  <si>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</si>
  <si>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</si>
  <si>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</si>
  <si>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</si>
  <si>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</si>
  <si>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</si>
  <si>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</si>
  <si>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</si>
  <si>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</si>
  <si>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</si>
  <si>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</si>
  <si>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</si>
  <si>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</si>
  <si>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</si>
  <si>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</si>
  <si>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</si>
  <si>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</si>
  <si>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</si>
  <si>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</si>
  <si>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</si>
  <si>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</si>
  <si>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</si>
  <si>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</si>
  <si>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</si>
  <si>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</si>
  <si>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</si>
  <si>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</si>
  <si>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</si>
  <si>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</si>
  <si>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</si>
  <si>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</si>
  <si>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</si>
  <si>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</si>
  <si>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</si>
  <si>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</si>
  <si>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</si>
  <si>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</si>
  <si>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</si>
  <si>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</si>
  <si>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</si>
  <si>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</si>
  <si>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</si>
  <si>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</si>
  <si>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</si>
  <si>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</si>
  <si>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</si>
  <si>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</si>
  <si>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</si>
  <si>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</si>
  <si>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</si>
  <si>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</si>
  <si>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</si>
  <si>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</si>
  <si>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</si>
  <si>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</si>
  <si>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</si>
  <si>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</si>
  <si>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</si>
  <si>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</si>
  <si>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</si>
  <si>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</si>
  <si>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</si>
  <si>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</si>
  <si>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</si>
  <si>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</si>
  <si>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</si>
  <si>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</si>
  <si>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</si>
  <si>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</si>
  <si>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</si>
  <si>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</si>
  <si>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</si>
  <si>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</si>
  <si>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</si>
  <si>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</si>
  <si>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</si>
  <si>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</si>
  <si>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</si>
  <si>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</si>
  <si>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</si>
  <si>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</si>
  <si>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</si>
  <si>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</si>
  <si>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</si>
  <si>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</si>
  <si>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</si>
  <si>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</si>
  <si>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</si>
  <si>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</si>
  <si>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</si>
  <si>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</si>
  <si>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</si>
  <si>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</si>
  <si>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</si>
  <si>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</si>
  <si>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</si>
  <si>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</si>
  <si>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</si>
  <si>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</si>
  <si>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</si>
  <si>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</si>
  <si>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</si>
  <si>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</si>
  <si>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</si>
  <si>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</si>
  <si>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</si>
  <si>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</si>
  <si>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</si>
  <si>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</si>
  <si>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</si>
  <si>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</si>
  <si>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</si>
  <si>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</si>
  <si>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</si>
  <si>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</si>
  <si>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</si>
  <si>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</si>
  <si>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</si>
  <si>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</si>
  <si>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</si>
  <si>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</si>
  <si>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</si>
  <si>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</si>
  <si>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</si>
  <si>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</si>
  <si>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</si>
  <si>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</si>
  <si>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</si>
  <si>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</si>
  <si>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</si>
  <si>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</si>
  <si>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</si>
  <si>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</si>
  <si>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</si>
  <si>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</si>
  <si>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</si>
  <si>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</si>
  <si>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</si>
  <si>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</si>
  <si>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</si>
  <si>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</si>
  <si>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</si>
  <si>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</si>
  <si>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</si>
  <si>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</si>
  <si>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</si>
  <si>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</si>
  <si>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</si>
  <si>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</si>
  <si>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</si>
  <si>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</si>
  <si>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</si>
  <si>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</si>
  <si>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</si>
  <si>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</si>
  <si>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</si>
  <si>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</si>
  <si>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</si>
  <si>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</si>
  <si>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</si>
  <si>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</si>
  <si>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</si>
  <si>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</si>
  <si>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</si>
  <si>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</si>
  <si>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</si>
  <si>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</si>
  <si>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</si>
  <si>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</si>
  <si>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</si>
  <si>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</si>
  <si>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</si>
  <si>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</si>
  <si>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</si>
  <si>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</si>
  <si>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</si>
  <si>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</si>
  <si>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</si>
  <si>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</si>
  <si>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</si>
  <si>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</si>
  <si>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</si>
  <si>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</si>
  <si>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</si>
  <si>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</si>
  <si>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</si>
  <si>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</si>
  <si>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</si>
  <si>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</si>
  <si>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</si>
  <si>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</si>
  <si>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</si>
  <si>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</si>
  <si>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</si>
  <si>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</si>
  <si>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</si>
  <si>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</si>
  <si>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</si>
  <si>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</si>
  <si>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</si>
  <si>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</si>
  <si>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</si>
  <si>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</si>
  <si>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</si>
  <si>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</si>
  <si>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</si>
  <si>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</si>
  <si>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</si>
  <si>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</si>
  <si>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</si>
  <si>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</si>
  <si>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</si>
  <si>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</si>
  <si>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</si>
  <si>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</si>
  <si>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</si>
  <si>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</si>
  <si>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</si>
  <si>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</si>
  <si>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</si>
  <si>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</si>
  <si>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</si>
  <si>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</si>
  <si>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</si>
  <si>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</si>
  <si>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</si>
  <si>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</si>
  <si>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</si>
  <si>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</si>
  <si>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</si>
  <si>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</si>
  <si>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</si>
  <si>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</si>
  <si>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</si>
  <si>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</si>
  <si>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</si>
  <si>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</si>
  <si>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</si>
  <si>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</si>
  <si>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</si>
  <si>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</si>
  <si>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</si>
  <si>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</si>
  <si>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</si>
  <si>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</si>
  <si>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</si>
  <si>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</si>
  <si>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</si>
  <si>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</si>
  <si>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</si>
  <si>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</si>
  <si>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</si>
  <si>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</si>
  <si>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</si>
  <si>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</si>
  <si>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</si>
  <si>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</si>
  <si>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</si>
  <si>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</si>
  <si>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</si>
  <si>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</si>
  <si>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</si>
  <si>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</si>
  <si>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</si>
  <si>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</si>
  <si>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</si>
  <si>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</si>
  <si>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</si>
  <si>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</si>
  <si>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</si>
  <si>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</si>
  <si>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</si>
  <si>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</si>
  <si>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</si>
  <si>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</si>
  <si>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</si>
  <si>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</si>
  <si>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</si>
  <si>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</si>
  <si>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</si>
  <si>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</si>
  <si>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</si>
  <si>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</si>
  <si>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</si>
  <si>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</si>
  <si>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</si>
  <si>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</si>
  <si>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</si>
  <si>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</si>
  <si>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</si>
  <si>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</si>
  <si>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</si>
  <si>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</si>
  <si>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</si>
  <si>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</si>
  <si>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</si>
  <si>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</si>
  <si>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</si>
  <si>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</si>
  <si>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</si>
  <si>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</si>
  <si>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</si>
  <si>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</si>
  <si>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</si>
  <si>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</si>
  <si>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</si>
  <si>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</si>
  <si>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</si>
  <si>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</si>
  <si>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</si>
  <si>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</si>
  <si>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</si>
  <si>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</si>
  <si>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</si>
  <si>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</si>
  <si>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</si>
  <si>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</si>
  <si>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</si>
  <si>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</si>
  <si>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</si>
  <si>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</si>
  <si>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</si>
  <si>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</si>
  <si>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</si>
  <si>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</si>
  <si>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</si>
  <si>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</si>
  <si>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</si>
  <si>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</si>
  <si>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</si>
  <si>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</si>
  <si>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</si>
  <si>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</si>
  <si>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</si>
  <si>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</si>
  <si>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</si>
  <si>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</si>
  <si>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</si>
  <si>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</si>
  <si>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</si>
  <si>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</si>
  <si>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</si>
  <si>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</si>
  <si>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</si>
  <si>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</si>
  <si>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</si>
  <si>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</si>
  <si>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</si>
  <si>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</si>
  <si>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</si>
  <si>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</si>
  <si>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</si>
  <si>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</si>
  <si>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</si>
  <si>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</si>
  <si>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</si>
  <si>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</si>
  <si>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</si>
  <si>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</si>
  <si>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</si>
  <si>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</si>
  <si>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</si>
  <si>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</si>
  <si>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</si>
  <si>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</si>
  <si>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</si>
  <si>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</si>
  <si>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</si>
  <si>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</si>
  <si>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</si>
  <si>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</si>
  <si>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</si>
  <si>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</si>
  <si>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</si>
  <si>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</si>
  <si>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</si>
  <si>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</si>
  <si>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</si>
  <si>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</si>
  <si>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</si>
  <si>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</si>
  <si>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</si>
  <si>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</si>
  <si>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</si>
  <si>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</si>
  <si>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</si>
  <si>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</si>
  <si>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</si>
  <si>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</si>
  <si>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</si>
  <si>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</si>
  <si>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</si>
  <si>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</si>
  <si>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</si>
  <si>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</si>
  <si>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</si>
  <si>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</si>
  <si>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</si>
  <si>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</si>
  <si>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</si>
  <si>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</si>
  <si>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</si>
  <si>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</si>
  <si>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</si>
  <si>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</si>
  <si>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</si>
  <si>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</si>
  <si>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</si>
  <si>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</si>
  <si>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</si>
  <si>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</si>
  <si>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</si>
  <si>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</si>
  <si>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</si>
  <si>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</si>
  <si>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</si>
  <si>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</si>
  <si>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</si>
  <si>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</si>
  <si>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</si>
  <si>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</si>
  <si>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</si>
  <si>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</si>
  <si>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</si>
  <si>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</si>
  <si>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</si>
  <si>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</si>
  <si>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</si>
  <si>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</si>
  <si>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</si>
  <si>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</si>
  <si>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</si>
  <si>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</si>
  <si>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</si>
  <si>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</si>
  <si>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</si>
  <si>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</si>
  <si>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</si>
  <si>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</si>
  <si>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</si>
  <si>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</si>
  <si>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</si>
  <si>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</si>
  <si>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</si>
  <si>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</si>
  <si>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</si>
  <si>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</si>
  <si>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</si>
  <si>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</si>
  <si>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</si>
  <si>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</si>
  <si>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</si>
  <si>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</si>
  <si>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</si>
  <si>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</si>
  <si>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</si>
  <si>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</si>
  <si>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</si>
  <si>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</si>
  <si>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</si>
  <si>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</si>
  <si>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</si>
  <si>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</si>
  <si>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</si>
  <si>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</si>
  <si>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</si>
  <si>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</si>
  <si>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</si>
  <si>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</si>
  <si>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</si>
  <si>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</si>
  <si>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</si>
  <si>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</si>
  <si>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</si>
  <si>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</si>
  <si>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</si>
  <si>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</si>
  <si>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</si>
  <si>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</si>
  <si>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</si>
  <si>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</si>
  <si>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</si>
  <si>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</si>
  <si>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</si>
  <si>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</si>
  <si>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</si>
  <si>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</si>
  <si>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</si>
  <si>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</si>
  <si>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</si>
  <si>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</si>
  <si>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</si>
  <si>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</si>
  <si>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</si>
  <si>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</si>
  <si>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</si>
  <si>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</si>
  <si>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</si>
  <si>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</si>
  <si>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</si>
  <si>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</si>
  <si>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</si>
  <si>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</si>
  <si>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</si>
  <si>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</si>
  <si>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</si>
  <si>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</si>
  <si>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</si>
  <si>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</si>
  <si>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</si>
  <si>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</si>
  <si>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</si>
  <si>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</si>
  <si>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</si>
  <si>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</si>
  <si>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</si>
  <si>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</si>
  <si>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</si>
  <si>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</si>
  <si>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</si>
  <si>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</si>
  <si>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</si>
  <si>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</si>
  <si>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</si>
  <si>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</si>
  <si>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</si>
  <si>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</si>
  <si>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</si>
  <si>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</si>
  <si>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</si>
  <si>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</si>
  <si>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</si>
  <si>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</si>
  <si>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</si>
  <si>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</si>
  <si>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</si>
  <si>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</si>
  <si>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</si>
  <si>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</si>
  <si>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</si>
  <si>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</si>
  <si>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</si>
  <si>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</si>
  <si>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</si>
  <si>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</si>
  <si>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</si>
  <si>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</si>
  <si>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</si>
  <si>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</si>
  <si>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</si>
  <si>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</si>
  <si>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</si>
  <si>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</si>
  <si>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</si>
  <si>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</si>
  <si>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</si>
  <si>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</si>
  <si>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</si>
  <si>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</si>
  <si>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</si>
  <si>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</si>
  <si>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</si>
  <si>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</si>
  <si>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</si>
  <si>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</si>
  <si>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</si>
  <si>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</si>
  <si>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</si>
  <si>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</si>
  <si>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</si>
  <si>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</si>
  <si>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</si>
  <si>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</si>
  <si>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</si>
  <si>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</si>
  <si>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</si>
  <si>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</si>
  <si>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</si>
  <si>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</si>
  <si>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</si>
  <si>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</si>
  <si>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</si>
  <si>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</si>
  <si>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</si>
  <si>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</si>
  <si>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</si>
  <si>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</si>
  <si>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</si>
  <si>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</si>
  <si>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</si>
  <si>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</si>
  <si>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</si>
  <si>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</si>
  <si>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</si>
  <si>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</si>
  <si>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</si>
  <si>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</si>
  <si>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</si>
  <si>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</si>
  <si>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</si>
  <si>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</si>
  <si>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</si>
  <si>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</si>
  <si>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</si>
  <si>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</si>
  <si>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</si>
  <si>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</si>
  <si>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</si>
  <si>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</si>
  <si>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</si>
  <si>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</si>
  <si>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</si>
  <si>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</si>
  <si>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</si>
  <si>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</si>
  <si>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</si>
  <si>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</si>
  <si>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</si>
  <si>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</si>
  <si>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</si>
  <si>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</si>
  <si>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</si>
  <si>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</si>
  <si>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</si>
  <si>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</si>
  <si>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</si>
  <si>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</si>
  <si>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</si>
  <si>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</si>
  <si>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</si>
  <si>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</si>
  <si>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</si>
  <si>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</si>
  <si>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</si>
  <si>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</si>
  <si>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</si>
  <si>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</si>
  <si>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</si>
  <si>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</si>
  <si>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</si>
  <si>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</si>
  <si>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</si>
  <si>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</si>
  <si>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</si>
  <si>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</si>
  <si>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</si>
  <si>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</si>
  <si>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</si>
  <si>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</si>
  <si>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</si>
  <si>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</si>
  <si>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</si>
  <si>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</si>
  <si>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</si>
  <si>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</si>
  <si>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</si>
  <si>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</si>
  <si>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</si>
  <si>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</si>
  <si>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</si>
  <si>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</si>
  <si>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</si>
  <si>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</si>
  <si>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</si>
  <si>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</si>
  <si>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</si>
  <si>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</si>
  <si>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</si>
  <si>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</si>
  <si>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</si>
  <si>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</si>
  <si>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</si>
  <si>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</si>
  <si>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</si>
  <si>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</si>
  <si>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</si>
  <si>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</si>
  <si>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</si>
  <si>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</si>
  <si>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</si>
  <si>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</si>
  <si>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</si>
  <si>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</si>
  <si>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</si>
  <si>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</si>
  <si>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</si>
  <si>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</si>
  <si>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</si>
  <si>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</si>
  <si>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</si>
  <si>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</si>
  <si>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</si>
  <si>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</si>
  <si>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</si>
  <si>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</si>
  <si>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</si>
  <si>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</si>
  <si>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</si>
  <si>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</si>
  <si>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</si>
  <si>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</si>
  <si>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</si>
  <si>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</si>
  <si>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</si>
  <si>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</si>
  <si>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</si>
  <si>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</si>
  <si>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</si>
  <si>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</si>
  <si>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</si>
  <si>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</si>
  <si>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</si>
  <si>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</si>
  <si>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</si>
  <si>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</si>
  <si>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</si>
  <si>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</si>
  <si>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</si>
  <si>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</si>
  <si>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</si>
  <si>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</si>
  <si>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</si>
  <si>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</si>
  <si>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</si>
  <si>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</si>
  <si>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</si>
  <si>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</si>
  <si>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</si>
  <si>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</si>
  <si>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</si>
  <si>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</si>
  <si>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</si>
  <si>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</si>
  <si>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</si>
  <si>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</si>
  <si>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</si>
  <si>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</si>
  <si>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</si>
  <si>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</si>
  <si>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</si>
  <si>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</si>
  <si>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</si>
  <si>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</si>
  <si>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</si>
  <si>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</si>
  <si>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</si>
  <si>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</si>
  <si>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</si>
  <si>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</si>
  <si>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</si>
  <si>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</si>
  <si>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</si>
  <si>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</si>
  <si>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</si>
  <si>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</si>
  <si>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</si>
  <si>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</si>
  <si>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</si>
  <si>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</si>
  <si>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</si>
  <si>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</si>
  <si>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</si>
  <si>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</si>
  <si>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</si>
  <si>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</si>
  <si>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</si>
  <si>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</si>
  <si>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</si>
  <si>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</si>
  <si>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</si>
  <si>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</si>
  <si>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</si>
  <si>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</si>
  <si>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</si>
  <si>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</si>
  <si>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</si>
  <si>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</si>
  <si>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</si>
  <si>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</si>
  <si>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</si>
  <si>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</si>
  <si>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</si>
  <si>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</si>
  <si>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</si>
  <si>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</si>
  <si>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</si>
  <si>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</si>
  <si>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</si>
  <si>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</si>
  <si>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</si>
  <si>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</si>
  <si>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</si>
  <si>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</si>
  <si>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</si>
  <si>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</si>
  <si>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</si>
  <si>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</si>
  <si>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</si>
  <si>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</si>
  <si>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</si>
  <si>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</si>
  <si>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</si>
  <si>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</si>
  <si>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</si>
  <si>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</si>
  <si>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</si>
  <si>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</si>
  <si>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</si>
  <si>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</si>
  <si>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</si>
  <si>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</si>
  <si>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</si>
  <si>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</si>
  <si>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</si>
  <si>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</si>
  <si>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</si>
  <si>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</si>
  <si>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</si>
  <si>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</si>
  <si>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</si>
  <si>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</si>
  <si>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</si>
  <si>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</si>
  <si>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</si>
  <si>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</si>
  <si>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</si>
  <si>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</si>
  <si>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</si>
  <si>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</si>
  <si>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</si>
  <si>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</si>
  <si>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</si>
  <si>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</si>
  <si>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</si>
  <si>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</si>
  <si>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</si>
  <si>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</si>
  <si>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</si>
  <si>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</si>
  <si>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</si>
  <si>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</si>
  <si>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</si>
  <si>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</si>
  <si>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</si>
  <si>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</si>
  <si>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</si>
  <si>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</si>
  <si>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</si>
  <si>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</si>
  <si>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</si>
  <si>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</si>
  <si>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</si>
  <si>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</si>
  <si>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</si>
  <si>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</si>
  <si>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</si>
  <si>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</si>
  <si>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</si>
  <si>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</si>
  <si>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</si>
  <si>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</si>
  <si>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</si>
  <si>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</si>
  <si>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</si>
  <si>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</si>
  <si>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</si>
  <si>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</si>
  <si>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</si>
  <si>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</si>
  <si>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</si>
  <si>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</si>
  <si>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</si>
  <si>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</si>
  <si>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</si>
  <si>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</si>
  <si>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</si>
  <si>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</si>
  <si>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</si>
  <si>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</si>
  <si>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</si>
  <si>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</si>
  <si>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</si>
  <si>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</si>
  <si>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</si>
  <si>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</si>
  <si>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</si>
  <si>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</si>
  <si>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</si>
  <si>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</si>
  <si>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</si>
  <si>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</si>
  <si>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</si>
  <si>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</si>
  <si>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</si>
  <si>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</si>
  <si>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</si>
  <si>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</si>
  <si>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</si>
  <si>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</si>
  <si>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</si>
  <si>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</si>
  <si>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</si>
  <si>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</si>
  <si>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</si>
  <si>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</si>
  <si>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</si>
  <si>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</si>
  <si>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</si>
  <si>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</si>
  <si>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</si>
  <si>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</si>
  <si>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</si>
  <si>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</si>
  <si>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</si>
  <si>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</si>
  <si>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</si>
  <si>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</si>
  <si>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</si>
  <si>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</si>
  <si>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</si>
  <si>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</si>
  <si>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</si>
  <si>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</si>
  <si>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</si>
  <si>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</si>
  <si>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</si>
  <si>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</si>
  <si>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</si>
  <si>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</si>
  <si>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</si>
  <si>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</si>
  <si>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</si>
  <si>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</si>
  <si>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</si>
  <si>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</si>
  <si>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</si>
  <si>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</si>
  <si>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</si>
  <si>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</si>
  <si>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</si>
  <si>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</si>
  <si>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</si>
  <si>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</si>
  <si>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</si>
  <si>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</si>
  <si>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</si>
  <si>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</si>
  <si>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</si>
  <si>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</si>
  <si>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</si>
  <si>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</si>
  <si>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</si>
  <si>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</si>
  <si>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</si>
  <si>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</si>
  <si>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</si>
  <si>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</si>
  <si>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</si>
  <si>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</si>
  <si>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</si>
  <si>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</si>
  <si>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</si>
  <si>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</si>
  <si>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</si>
  <si>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</si>
  <si>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</si>
  <si>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</si>
  <si>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</si>
  <si>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</si>
  <si>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</si>
  <si>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</si>
  <si>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</si>
  <si>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</si>
  <si>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</si>
  <si>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</si>
  <si>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</si>
  <si>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</si>
  <si>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</si>
  <si>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</si>
  <si>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</si>
  <si>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</si>
  <si>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</si>
  <si>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</si>
  <si>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</si>
  <si>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</si>
  <si>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</si>
  <si>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</si>
  <si>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</si>
  <si>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</si>
  <si>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</si>
  <si>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</si>
  <si>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</si>
  <si>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</si>
  <si>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</si>
  <si>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</si>
  <si>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</si>
  <si>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</si>
  <si>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</si>
  <si>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</si>
  <si>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</si>
  <si>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</si>
  <si>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</si>
  <si>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</si>
  <si>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</si>
  <si>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</si>
  <si>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</si>
  <si>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</si>
  <si>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</si>
  <si>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</si>
  <si>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</si>
  <si>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</si>
  <si>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</si>
  <si>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</si>
  <si>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</si>
  <si>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</si>
  <si>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</si>
  <si>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</si>
  <si>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</si>
  <si>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</si>
  <si>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</si>
  <si>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</si>
  <si>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</si>
  <si>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</si>
  <si>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</si>
  <si>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</si>
  <si>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</si>
  <si>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</si>
  <si>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</si>
  <si>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</si>
  <si>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</si>
  <si>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</si>
  <si>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</si>
  <si>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</si>
  <si>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</si>
  <si>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</si>
  <si>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</si>
  <si>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</si>
  <si>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</si>
  <si>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</si>
  <si>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</si>
  <si>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</si>
  <si>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</si>
  <si>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</si>
  <si>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</si>
  <si>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</si>
  <si>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</si>
  <si>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</si>
  <si>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</si>
  <si>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</si>
  <si>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</si>
  <si>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</si>
  <si>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</si>
  <si>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</si>
  <si>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</si>
  <si>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</si>
  <si>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</si>
  <si>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</si>
  <si>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</si>
  <si>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</si>
  <si>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</si>
  <si>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</si>
  <si>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</si>
  <si>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</si>
  <si>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</si>
  <si>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</si>
  <si>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</si>
  <si>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</si>
  <si>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</si>
  <si>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</si>
  <si>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</si>
  <si>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</si>
  <si>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</si>
  <si>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</si>
  <si>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</si>
  <si>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</si>
  <si>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</si>
  <si>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</si>
  <si>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</si>
  <si>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</si>
  <si>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</si>
  <si>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</si>
  <si>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</si>
  <si>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</si>
  <si>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</si>
  <si>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</si>
  <si>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</si>
  <si>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</si>
  <si>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</si>
  <si>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</si>
  <si>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</si>
  <si>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</si>
  <si>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</si>
  <si>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</si>
  <si>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</si>
  <si>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</si>
  <si>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</si>
  <si>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</si>
  <si>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</si>
  <si>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</si>
  <si>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</si>
  <si>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</si>
  <si>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</si>
  <si>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</si>
  <si>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</si>
  <si>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</si>
  <si>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</si>
  <si>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</si>
  <si>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</si>
  <si>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</si>
  <si>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</si>
  <si>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</si>
  <si>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</si>
  <si>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</si>
  <si>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</si>
  <si>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</si>
  <si>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</si>
  <si>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</si>
  <si>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</si>
  <si>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</si>
  <si>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</si>
  <si>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</si>
  <si>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</si>
  <si>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</si>
  <si>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</si>
  <si>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</si>
  <si>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</si>
  <si>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</si>
  <si>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</si>
  <si>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</si>
  <si>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</si>
  <si>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</si>
  <si>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</si>
  <si>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</si>
  <si>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</si>
  <si>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</si>
  <si>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</si>
  <si>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</si>
  <si>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</si>
  <si>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</si>
  <si>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</si>
  <si>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</si>
  <si>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</si>
  <si>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</si>
  <si>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</si>
  <si>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</si>
  <si>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</si>
  <si>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</si>
  <si>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</si>
  <si>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</si>
  <si>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</si>
  <si>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</si>
  <si>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</si>
  <si>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</si>
  <si>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</si>
  <si>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</si>
  <si>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</si>
  <si>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</si>
  <si>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</si>
  <si>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</si>
  <si>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</si>
  <si>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</si>
  <si>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</si>
  <si>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</si>
  <si>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</si>
  <si>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</si>
  <si>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</si>
  <si>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</si>
  <si>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</si>
  <si>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</si>
  <si>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</si>
  <si>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</si>
  <si>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</si>
  <si>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</si>
  <si>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</si>
  <si>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</si>
  <si>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</si>
  <si>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</si>
  <si>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</si>
  <si>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</si>
  <si>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</si>
  <si>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</si>
  <si>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</si>
  <si>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</si>
  <si>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</si>
  <si>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</si>
  <si>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</si>
  <si>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</si>
  <si>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</si>
  <si>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</si>
  <si>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</si>
  <si>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</si>
  <si>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</si>
  <si>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</si>
  <si>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</si>
  <si>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</si>
  <si>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</si>
  <si>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</si>
  <si>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</si>
  <si>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</si>
  <si>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</si>
  <si>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</si>
  <si>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</si>
  <si>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</si>
  <si>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</si>
  <si>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</si>
  <si>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</si>
  <si>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</si>
  <si>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</si>
  <si>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</si>
  <si>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</si>
  <si>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</si>
  <si>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</si>
  <si>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</si>
  <si>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</si>
  <si>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</si>
  <si>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</si>
  <si>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</si>
  <si>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</si>
  <si>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</si>
  <si>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</si>
  <si>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</si>
  <si>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</si>
  <si>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</si>
  <si>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</si>
  <si>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</si>
  <si>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</si>
  <si>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</si>
  <si>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</si>
  <si>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</si>
  <si>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</si>
  <si>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</si>
  <si>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</si>
  <si>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</si>
  <si>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</si>
  <si>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</si>
  <si>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</si>
  <si>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</si>
  <si>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</si>
  <si>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</si>
  <si>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</si>
  <si>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</si>
  <si>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</si>
  <si>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</si>
  <si>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</si>
  <si>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</si>
  <si>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</si>
  <si>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</si>
  <si>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</si>
  <si>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</si>
  <si>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</si>
  <si>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</si>
  <si>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</si>
  <si>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</si>
  <si>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</si>
  <si>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</si>
  <si>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</si>
  <si>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</si>
  <si>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</si>
  <si>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</si>
  <si>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</si>
  <si>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</si>
  <si>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</si>
  <si>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</si>
  <si>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</si>
  <si>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</si>
  <si>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</si>
  <si>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</si>
  <si>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</si>
  <si>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</si>
  <si>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</si>
  <si>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</si>
  <si>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</si>
  <si>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</si>
  <si>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</si>
  <si>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</si>
  <si>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</si>
  <si>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</si>
  <si>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</si>
  <si>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</si>
  <si>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</si>
  <si>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</si>
  <si>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</si>
  <si>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</si>
  <si>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</si>
  <si>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</si>
  <si>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</si>
  <si>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</si>
  <si>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</si>
  <si>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</si>
  <si>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</si>
  <si>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</si>
  <si>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</si>
  <si>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</si>
  <si>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</si>
  <si>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</si>
  <si>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</si>
  <si>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</si>
  <si>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</si>
  <si>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</si>
  <si>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</si>
  <si>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</si>
  <si>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</si>
  <si>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</si>
  <si>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</si>
  <si>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</si>
  <si>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</si>
  <si>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</si>
  <si>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</si>
  <si>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</si>
  <si>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</si>
  <si>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</si>
  <si>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</si>
  <si>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</si>
  <si>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</si>
  <si>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</si>
  <si>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</si>
  <si>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</si>
  <si>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</si>
  <si>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</si>
  <si>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</si>
  <si>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</si>
  <si>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</si>
  <si>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</si>
  <si>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</si>
  <si>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</si>
  <si>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</si>
  <si>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</si>
  <si>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</si>
  <si>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</si>
  <si>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</si>
  <si>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</si>
  <si>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</si>
  <si>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</si>
  <si>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</si>
  <si>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</si>
  <si>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</si>
  <si>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</si>
  <si>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</si>
  <si>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</si>
  <si>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</si>
  <si>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</si>
  <si>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</si>
  <si>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</si>
  <si>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</si>
  <si>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</si>
  <si>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</si>
  <si>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</si>
  <si>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</si>
  <si>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</si>
  <si>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</si>
  <si>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</si>
  <si>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</si>
  <si>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</si>
  <si>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</si>
  <si>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</si>
  <si>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</si>
  <si>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</si>
  <si>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</si>
  <si>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</si>
  <si>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</si>
  <si>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</si>
  <si>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</si>
  <si>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</si>
  <si>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</si>
  <si>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</si>
  <si>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</si>
  <si>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</si>
  <si>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</si>
  <si>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</si>
  <si>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</si>
  <si>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</si>
  <si>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</si>
  <si>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</si>
  <si>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</si>
  <si>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</si>
  <si>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</si>
  <si>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</si>
  <si>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</si>
  <si>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</si>
  <si>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</si>
  <si>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</si>
  <si>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</si>
  <si>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</si>
  <si>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</si>
  <si>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</si>
  <si>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</si>
  <si>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</si>
  <si>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</si>
  <si>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</si>
  <si>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</si>
  <si>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</si>
  <si>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</si>
  <si>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</si>
  <si>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</si>
  <si>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</si>
  <si>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</si>
  <si>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</si>
  <si>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</si>
  <si>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</si>
  <si>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</si>
  <si>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</si>
  <si>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</si>
  <si>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</si>
  <si>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</si>
  <si>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</si>
  <si>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</si>
  <si>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</si>
  <si>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</si>
  <si>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</si>
  <si>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</si>
  <si>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</si>
  <si>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</si>
  <si>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</si>
  <si>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</si>
  <si>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</si>
  <si>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</si>
  <si>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</si>
  <si>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</si>
  <si>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</si>
  <si>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</si>
  <si>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</si>
  <si>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</si>
  <si>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</si>
  <si>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</si>
  <si>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</si>
  <si>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</si>
  <si>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</si>
  <si>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</si>
  <si>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</si>
  <si>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</si>
  <si>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</si>
  <si>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</si>
  <si>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</si>
  <si>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</si>
  <si>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</si>
  <si>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</si>
  <si>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</si>
  <si>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</si>
  <si>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</si>
  <si>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</si>
  <si>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</si>
  <si>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</si>
  <si>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</si>
  <si>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</si>
  <si>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</si>
  <si>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</si>
  <si>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</si>
  <si>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</si>
  <si>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</si>
  <si>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</si>
  <si>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</si>
  <si>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</si>
  <si>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</si>
  <si>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</si>
  <si>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</si>
  <si>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</si>
  <si>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</si>
  <si>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</si>
  <si>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</si>
  <si>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</si>
  <si>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</si>
  <si>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</si>
  <si>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</si>
  <si>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</si>
  <si>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</si>
  <si>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</si>
  <si>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</si>
  <si>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</si>
  <si>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</si>
  <si>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</si>
  <si>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</si>
  <si>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</si>
  <si>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</si>
  <si>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</si>
  <si>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</si>
  <si>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</si>
  <si>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</si>
  <si>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</si>
  <si>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</si>
  <si>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</si>
  <si>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</si>
  <si>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</si>
  <si>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</si>
  <si>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</si>
  <si>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</si>
  <si>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</si>
  <si>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</si>
  <si>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</si>
  <si>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</si>
  <si>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</si>
  <si>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</si>
  <si>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</si>
  <si>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</si>
  <si>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</si>
  <si>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</si>
  <si>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</si>
  <si>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</si>
  <si>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</si>
  <si>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</si>
  <si>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</si>
  <si>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</si>
  <si>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</si>
  <si>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</si>
  <si>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</si>
  <si>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</si>
  <si>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</si>
  <si>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</si>
  <si>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</si>
  <si>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</si>
  <si>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</si>
  <si>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</si>
  <si>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</si>
  <si>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</si>
  <si>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</si>
  <si>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</si>
  <si>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</si>
  <si>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</si>
  <si>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</si>
  <si>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</si>
  <si>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</si>
  <si>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</si>
  <si>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</si>
  <si>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</si>
  <si>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</si>
  <si>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</si>
  <si>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</si>
  <si>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</si>
  <si>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</si>
  <si>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</si>
  <si>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</si>
  <si>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</si>
  <si>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</si>
  <si>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</si>
  <si>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</si>
  <si>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</si>
  <si>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</si>
  <si>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</si>
  <si>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</si>
  <si>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</si>
  <si>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</si>
  <si>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</si>
  <si>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</si>
  <si>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</si>
  <si>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</si>
  <si>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</si>
  <si>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</si>
  <si>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</si>
  <si>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</si>
  <si>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</si>
  <si>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</si>
  <si>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</si>
  <si>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</si>
  <si>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</si>
  <si>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</si>
  <si>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</si>
  <si>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</si>
  <si>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</si>
  <si>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</si>
  <si>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</si>
  <si>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</si>
  <si>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</si>
  <si>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</si>
  <si>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</si>
  <si>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</si>
  <si>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</si>
  <si>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</si>
  <si>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</si>
  <si>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</si>
  <si>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</si>
  <si>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</si>
  <si>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</si>
  <si>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</si>
  <si>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</si>
  <si>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</si>
  <si>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</si>
  <si>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</si>
  <si>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</si>
  <si>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</si>
  <si>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</si>
  <si>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</si>
  <si>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</si>
  <si>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</si>
  <si>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</si>
  <si>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</si>
  <si>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</si>
  <si>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</si>
  <si>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</si>
  <si>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</si>
  <si>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</si>
  <si>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</si>
  <si>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</si>
  <si>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</si>
  <si>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</si>
  <si>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</si>
  <si>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</si>
  <si>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</si>
  <si>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</si>
  <si>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</si>
  <si>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</si>
  <si>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</si>
  <si>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</si>
  <si>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</si>
  <si>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</si>
  <si>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</si>
  <si>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</si>
  <si>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</si>
  <si>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</si>
  <si>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</si>
  <si>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</si>
  <si>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</si>
  <si>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</si>
  <si>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</si>
  <si>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</si>
  <si>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</si>
  <si>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</si>
  <si>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</si>
  <si>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</si>
  <si>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</si>
  <si>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</si>
  <si>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</si>
  <si>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</si>
  <si>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</si>
  <si>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</si>
  <si>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</si>
  <si>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</si>
  <si>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</si>
  <si>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</si>
  <si>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</si>
  <si>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</si>
  <si>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</si>
  <si>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</si>
  <si>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</si>
  <si>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</si>
  <si>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</si>
  <si>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</si>
  <si>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</si>
  <si>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</si>
  <si>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</si>
  <si>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</si>
  <si>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</si>
  <si>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</si>
  <si>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</si>
  <si>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</si>
  <si>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</si>
  <si>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</si>
  <si>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</si>
  <si>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</si>
  <si>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</si>
  <si>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</si>
  <si>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</si>
  <si>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</si>
  <si>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</si>
  <si>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</si>
  <si>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</si>
  <si>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</si>
  <si>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</si>
  <si>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</si>
  <si>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</si>
  <si>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</si>
  <si>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</si>
  <si>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</si>
  <si>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</si>
  <si>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</si>
  <si>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</si>
  <si>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</si>
  <si>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</si>
  <si>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</si>
  <si>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</si>
  <si>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</si>
  <si>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</si>
  <si>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</si>
  <si>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</si>
  <si>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</si>
  <si>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</si>
  <si>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</si>
  <si>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</si>
  <si>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</si>
  <si>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</si>
  <si>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</si>
  <si>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</si>
  <si>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</si>
  <si>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</si>
  <si>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</si>
  <si>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</si>
  <si>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</si>
  <si>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</si>
  <si>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</si>
  <si>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</si>
  <si>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</si>
  <si>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</si>
  <si>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</si>
  <si>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</si>
  <si>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</si>
  <si>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</si>
  <si>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</si>
  <si>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</si>
  <si>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</si>
  <si>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</si>
  <si>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</si>
  <si>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</si>
  <si>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</si>
  <si>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</si>
  <si>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</si>
  <si>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</si>
  <si>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</si>
  <si>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</si>
  <si>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</si>
  <si>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</si>
  <si>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</si>
  <si>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</si>
  <si>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</si>
  <si>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</si>
  <si>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</si>
  <si>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</si>
  <si>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</si>
  <si>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</si>
  <si>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</si>
  <si>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</si>
  <si>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</si>
  <si>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</si>
  <si>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</si>
  <si>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</si>
  <si>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</si>
  <si>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</si>
  <si>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</si>
  <si>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</si>
  <si>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</si>
  <si>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</si>
  <si>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</si>
  <si>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</si>
  <si>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</si>
  <si>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</si>
  <si>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</si>
  <si>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</si>
  <si>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</si>
  <si>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</si>
  <si>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</si>
  <si>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</si>
  <si>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</si>
  <si>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</si>
  <si>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</si>
  <si>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</si>
  <si>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</si>
  <si>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</si>
  <si>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</si>
  <si>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</si>
  <si>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</si>
  <si>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</si>
  <si>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</si>
  <si>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</si>
  <si>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</si>
  <si>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</si>
  <si>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</si>
  <si>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</si>
  <si>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</si>
  <si>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</si>
  <si>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</si>
  <si>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</si>
  <si>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</si>
  <si>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</si>
  <si>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</si>
  <si>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</si>
  <si>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</si>
  <si>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</si>
  <si>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</si>
  <si>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</si>
  <si>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</si>
  <si>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</si>
  <si>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</si>
  <si>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</si>
  <si>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</si>
  <si>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</si>
  <si>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</si>
  <si>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</si>
  <si>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</si>
  <si>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</si>
  <si>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</si>
  <si>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</si>
  <si>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</si>
  <si>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</si>
  <si>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</si>
  <si>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</si>
  <si>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</si>
  <si>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</si>
  <si>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</si>
  <si>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</si>
  <si>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</si>
  <si>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</si>
  <si>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</si>
  <si>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</si>
  <si>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</si>
  <si>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</si>
  <si>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</si>
  <si>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</si>
  <si>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</si>
  <si>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</si>
  <si>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</si>
  <si>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</si>
  <si>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</si>
  <si>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</si>
  <si>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</si>
  <si>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</si>
  <si>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</si>
  <si>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</si>
  <si>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</si>
  <si>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</si>
  <si>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</si>
  <si>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</si>
  <si>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</si>
  <si>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</si>
  <si>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</si>
  <si>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</si>
  <si>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</si>
  <si>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</si>
  <si>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</si>
  <si>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</si>
  <si>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</si>
  <si>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</si>
  <si>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</si>
  <si>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</si>
  <si>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</si>
  <si>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</si>
  <si>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</si>
  <si>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</si>
  <si>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</si>
  <si>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</si>
  <si>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</si>
  <si>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</si>
  <si>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</si>
  <si>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</si>
  <si>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</si>
  <si>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</si>
  <si>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</si>
  <si>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</si>
  <si>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</si>
  <si>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</si>
  <si>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</si>
  <si>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</si>
  <si>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</si>
  <si>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</si>
  <si>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</si>
  <si>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</si>
  <si>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</si>
  <si>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</si>
  <si>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</si>
  <si>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</si>
  <si>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</si>
  <si>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</si>
  <si>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</si>
  <si>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</si>
  <si>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</si>
  <si>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</si>
  <si>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</si>
  <si>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</si>
  <si>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</si>
  <si>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</si>
  <si>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</si>
  <si>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</si>
  <si>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</si>
  <si>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</si>
  <si>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</si>
  <si>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</si>
  <si>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</si>
  <si>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</si>
  <si>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</si>
  <si>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</si>
  <si>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</si>
  <si>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</si>
  <si>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</si>
  <si>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</si>
  <si>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</si>
  <si>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</si>
  <si>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</si>
  <si>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</si>
  <si>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</si>
  <si>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</si>
  <si>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</si>
  <si>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</si>
  <si>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</si>
  <si>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</si>
  <si>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</si>
  <si>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</si>
  <si>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</si>
  <si>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</si>
  <si>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</si>
  <si>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</si>
  <si>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</si>
  <si>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</si>
  <si>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</si>
  <si>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</si>
  <si>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</si>
  <si>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</si>
  <si>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</si>
  <si>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</si>
  <si>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</si>
  <si>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</si>
  <si>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</si>
  <si>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</si>
  <si>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</si>
  <si>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</si>
  <si>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</si>
  <si>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</si>
  <si>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</si>
  <si>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</si>
  <si>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</si>
  <si>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</si>
  <si>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</si>
  <si>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</si>
  <si>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</si>
  <si>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</si>
  <si>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</si>
  <si>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</si>
  <si>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</si>
  <si>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</si>
  <si>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</si>
  <si>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</si>
  <si>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</si>
  <si>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</si>
  <si>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</si>
  <si>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</si>
  <si>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</si>
  <si>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</si>
  <si>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</si>
  <si>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</si>
  <si>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</si>
  <si>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</si>
  <si>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</si>
  <si>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</si>
  <si>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</si>
  <si>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</si>
  <si>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</si>
  <si>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</si>
  <si>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</si>
  <si>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</si>
  <si>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</si>
  <si>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</si>
  <si>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</si>
  <si>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</si>
  <si>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</si>
  <si>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</si>
  <si>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</si>
  <si>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</si>
  <si>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</si>
  <si>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</si>
  <si>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</si>
  <si>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</si>
  <si>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</si>
  <si>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</si>
  <si>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</si>
  <si>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</si>
  <si>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</si>
  <si>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</si>
  <si>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</si>
  <si>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</si>
  <si>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</si>
  <si>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</si>
  <si>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</si>
  <si>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</si>
  <si>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</si>
  <si>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</si>
  <si>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</si>
  <si>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</si>
  <si>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</si>
  <si>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</si>
  <si>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</si>
  <si>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</si>
  <si>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</si>
  <si>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</si>
  <si>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</si>
  <si>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</si>
  <si>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</si>
  <si>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</si>
  <si>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</si>
  <si>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</si>
  <si>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</si>
  <si>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</si>
  <si>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</si>
  <si>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</si>
  <si>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</si>
  <si>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</si>
  <si>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</si>
  <si>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</si>
  <si>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</si>
  <si>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</si>
  <si>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</si>
  <si>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</si>
  <si>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</si>
  <si>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</si>
  <si>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</si>
  <si>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</si>
  <si>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</si>
  <si>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</si>
  <si>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</si>
  <si>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</si>
  <si>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</si>
  <si>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</si>
  <si>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</si>
  <si>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</si>
  <si>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</si>
  <si>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</si>
  <si>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</si>
  <si>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</si>
  <si>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</si>
  <si>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</si>
  <si>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</si>
  <si>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</si>
  <si>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</si>
  <si>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</si>
  <si>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</si>
  <si>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</si>
  <si>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</si>
  <si>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</si>
  <si>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</si>
  <si>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</si>
  <si>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</si>
  <si>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</si>
  <si>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</si>
  <si>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</si>
  <si>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</si>
  <si>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</si>
  <si>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</si>
  <si>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</si>
  <si>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</si>
  <si>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</si>
  <si>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</si>
  <si>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</si>
  <si>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</si>
  <si>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</si>
  <si>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</si>
  <si>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</si>
  <si>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</si>
  <si>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</si>
  <si>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</si>
  <si>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</si>
  <si>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</si>
  <si>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</si>
  <si>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</si>
  <si>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</si>
  <si>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</si>
  <si>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</si>
  <si>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</si>
  <si>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</si>
  <si>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</si>
  <si>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</si>
  <si>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</si>
  <si>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</si>
  <si>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</si>
  <si>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</si>
  <si>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</si>
  <si>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</si>
  <si>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</si>
  <si>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</si>
  <si>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</si>
  <si>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</si>
  <si>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</si>
  <si>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</si>
  <si>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</si>
  <si>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</si>
  <si>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</si>
  <si>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</si>
  <si>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</si>
  <si>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</si>
  <si>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</si>
  <si>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</si>
  <si>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</si>
  <si>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</si>
  <si>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</si>
  <si>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</si>
  <si>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</si>
  <si>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</si>
  <si>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</si>
  <si>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</si>
  <si>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</si>
  <si>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</si>
  <si>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</si>
  <si>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</si>
  <si>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</si>
  <si>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</si>
  <si>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</si>
  <si>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</si>
  <si>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</si>
  <si>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</si>
  <si>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</si>
  <si>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</si>
  <si>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</si>
  <si>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</si>
  <si>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</si>
  <si>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</si>
  <si>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</si>
  <si>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</si>
  <si>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</si>
  <si>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</si>
  <si>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</si>
  <si>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</si>
  <si>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</si>
  <si>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</si>
  <si>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</si>
  <si>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</si>
  <si>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</si>
  <si>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</si>
  <si>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</si>
  <si>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</si>
  <si>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</si>
  <si>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</si>
  <si>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</si>
  <si>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</si>
  <si>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</si>
  <si>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</si>
  <si>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</si>
  <si>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</si>
  <si>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</si>
  <si>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</si>
  <si>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</si>
  <si>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</si>
  <si>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</si>
  <si>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</si>
  <si>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</si>
  <si>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</si>
  <si>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</si>
  <si>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</si>
  <si>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</si>
  <si>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</si>
  <si>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</si>
  <si>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</si>
  <si>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</si>
  <si>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</si>
  <si>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</si>
  <si>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</si>
  <si>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</si>
  <si>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</si>
  <si>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</si>
  <si>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</si>
  <si>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</si>
  <si>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</si>
  <si>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</si>
  <si>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</si>
  <si>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</si>
  <si>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</si>
  <si>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</si>
  <si>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</si>
  <si>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</si>
  <si>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</si>
  <si>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</si>
  <si>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</si>
  <si>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</si>
  <si>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</si>
  <si>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</si>
  <si>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</si>
  <si>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</si>
  <si>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</si>
  <si>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</si>
  <si>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</si>
  <si>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</si>
  <si>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</si>
  <si>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</si>
  <si>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</si>
  <si>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</si>
  <si>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</si>
  <si>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</si>
  <si>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</si>
  <si>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</si>
  <si>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</si>
  <si>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</si>
  <si>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</si>
  <si>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</si>
  <si>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</si>
  <si>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</si>
  <si>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</si>
  <si>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</si>
  <si>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</si>
  <si>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</si>
  <si>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</si>
  <si>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</si>
  <si>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</si>
  <si>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</si>
  <si>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</si>
  <si>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</si>
  <si>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</si>
  <si>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</si>
  <si>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</si>
  <si>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</si>
  <si>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</si>
  <si>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</si>
  <si>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</si>
  <si>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</si>
  <si>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</si>
  <si>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</si>
  <si>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</si>
  <si>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</si>
  <si>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</si>
  <si>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</si>
  <si>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</si>
  <si>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</si>
  <si>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</si>
  <si>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</si>
  <si>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</si>
  <si>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</si>
  <si>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</si>
  <si>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</si>
  <si>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</si>
  <si>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</si>
  <si>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</si>
  <si>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</si>
  <si>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</si>
  <si>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</si>
  <si>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</si>
  <si>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</si>
  <si>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</si>
  <si>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</si>
  <si>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</si>
  <si>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</si>
  <si>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</si>
  <si>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</si>
  <si>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</si>
  <si>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</si>
  <si>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</si>
  <si>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</si>
  <si>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</si>
  <si>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</si>
  <si>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</si>
  <si>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</si>
  <si>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</si>
  <si>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</si>
  <si>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</si>
  <si>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</si>
  <si>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</si>
  <si>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</si>
  <si>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</si>
  <si>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</si>
  <si>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</si>
  <si>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</si>
  <si>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</si>
  <si>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</si>
  <si>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</si>
  <si>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</si>
  <si>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</si>
  <si>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</si>
  <si>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</si>
  <si>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</si>
  <si>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</si>
  <si>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</si>
  <si>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</si>
  <si>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</si>
  <si>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</si>
  <si>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</si>
  <si>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</si>
  <si>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</si>
  <si>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</si>
  <si>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</si>
  <si>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</si>
  <si>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</si>
  <si>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</si>
  <si>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</si>
  <si>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</si>
  <si>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</si>
  <si>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</si>
  <si>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</si>
  <si>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</si>
  <si>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</si>
  <si>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</si>
  <si>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</si>
  <si>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</si>
  <si>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</si>
  <si>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</si>
  <si>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</si>
  <si>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</si>
  <si>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</si>
  <si>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</si>
  <si>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</si>
  <si>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</si>
  <si>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</si>
  <si>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</si>
  <si>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</si>
  <si>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</si>
  <si>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</si>
  <si>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</si>
  <si>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</si>
  <si>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</si>
  <si>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</si>
  <si>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</si>
  <si>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</si>
  <si>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</si>
  <si>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</si>
  <si>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</si>
  <si>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</si>
  <si>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</si>
  <si>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</si>
  <si>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</si>
  <si>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</si>
  <si>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</si>
  <si>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</si>
  <si>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</si>
  <si>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</si>
  <si>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</si>
  <si>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</si>
  <si>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</si>
  <si>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</si>
  <si>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</si>
  <si>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</si>
  <si>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</si>
  <si>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</si>
  <si>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</si>
  <si>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</si>
  <si>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</si>
  <si>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</si>
  <si>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</si>
  <si>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</si>
  <si>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</si>
  <si>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</si>
  <si>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</si>
  <si>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</si>
  <si>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</si>
  <si>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</si>
  <si>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</si>
  <si>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</si>
  <si>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</si>
  <si>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</si>
  <si>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</si>
  <si>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</si>
  <si>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</si>
  <si>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</si>
  <si>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</si>
  <si>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</si>
  <si>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</si>
  <si>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</si>
  <si>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</si>
  <si>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</si>
  <si>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</si>
  <si>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</si>
  <si>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</si>
  <si>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</si>
  <si>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</si>
  <si>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</si>
  <si>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</si>
  <si>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</si>
  <si>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</si>
  <si>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</si>
  <si>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</si>
  <si>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</si>
  <si>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</si>
  <si>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</si>
  <si>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</si>
  <si>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</si>
  <si>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</si>
  <si>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</si>
  <si>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</si>
  <si>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</si>
  <si>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</si>
  <si>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</si>
  <si>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</si>
  <si>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</si>
  <si>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</si>
  <si>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</si>
  <si>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</si>
  <si>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</si>
  <si>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</si>
  <si>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</si>
  <si>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</si>
  <si>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</si>
  <si>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</si>
  <si>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</si>
  <si>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</si>
  <si>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</si>
  <si>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</si>
  <si>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</si>
  <si>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</si>
  <si>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</si>
  <si>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</si>
  <si>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</si>
  <si>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</si>
  <si>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</si>
  <si>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</si>
  <si>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</si>
  <si>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</si>
  <si>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</si>
  <si>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</si>
  <si>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</si>
  <si>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</si>
  <si>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</si>
  <si>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</si>
  <si>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</si>
  <si>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</si>
  <si>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</si>
  <si>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</si>
  <si>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</si>
  <si>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</si>
  <si>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</si>
  <si>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</si>
  <si>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</si>
  <si>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</si>
  <si>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</si>
  <si>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</si>
  <si>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</si>
  <si>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</si>
  <si>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</si>
  <si>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</si>
  <si>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</si>
  <si>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</si>
  <si>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</si>
  <si>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</si>
  <si>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</si>
  <si>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</si>
  <si>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</si>
  <si>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</si>
  <si>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</si>
  <si>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</si>
  <si>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</si>
  <si>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</si>
  <si>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</si>
  <si>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</si>
  <si>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</si>
  <si>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</si>
  <si>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</si>
  <si>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</si>
  <si>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</si>
  <si>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</si>
  <si>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</si>
  <si>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</si>
  <si>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</si>
  <si>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</si>
  <si>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</si>
  <si>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</si>
  <si>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</si>
  <si>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</si>
  <si>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</si>
  <si>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</si>
  <si>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</si>
  <si>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</si>
  <si>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</si>
  <si>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</si>
  <si>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</si>
  <si>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</si>
  <si>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</si>
  <si>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</si>
  <si>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</si>
  <si>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</si>
  <si>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</si>
  <si>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</si>
  <si>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</si>
  <si>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</si>
  <si>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</si>
  <si>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</si>
  <si>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</si>
  <si>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</si>
  <si>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</si>
  <si>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</si>
  <si>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</si>
  <si>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</si>
  <si>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</si>
  <si>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</si>
  <si>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</si>
  <si>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</si>
  <si>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</si>
  <si>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</si>
  <si>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</si>
  <si>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</si>
  <si>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</si>
  <si>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</si>
  <si>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</si>
  <si>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</si>
  <si>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</si>
  <si>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</si>
  <si>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</si>
  <si>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</si>
  <si>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</si>
  <si>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</si>
  <si>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</si>
  <si>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</si>
  <si>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</si>
  <si>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</si>
  <si>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</si>
  <si>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</si>
  <si>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</si>
  <si>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</si>
  <si>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</si>
  <si>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</si>
  <si>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</si>
  <si>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</si>
  <si>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</si>
  <si>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</si>
  <si>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</si>
  <si>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</si>
  <si>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</si>
  <si>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</si>
  <si>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</si>
  <si>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</si>
  <si>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</si>
  <si>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</si>
  <si>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</si>
  <si>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</si>
  <si>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</si>
  <si>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</si>
  <si>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</si>
  <si>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</si>
  <si>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</si>
  <si>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</si>
  <si>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</si>
  <si>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</si>
  <si>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</si>
  <si>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</si>
  <si>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</si>
  <si>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</si>
  <si>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</si>
  <si>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</si>
  <si>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</si>
  <si>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</si>
  <si>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</si>
  <si>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</si>
  <si>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</si>
  <si>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</si>
  <si>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</si>
  <si>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</si>
  <si>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</si>
  <si>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</si>
  <si>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</si>
  <si>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</si>
  <si>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</si>
  <si>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</si>
  <si>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</si>
  <si>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</si>
  <si>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</si>
  <si>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</si>
  <si>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</si>
  <si>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</si>
  <si>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</si>
  <si>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</si>
  <si>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</si>
  <si>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</si>
  <si>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</si>
  <si>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</si>
  <si>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</si>
  <si>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</si>
  <si>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</si>
  <si>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</si>
  <si>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</si>
  <si>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</si>
  <si>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</si>
  <si>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</si>
  <si>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</si>
  <si>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</si>
  <si>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</si>
  <si>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</si>
  <si>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</si>
  <si>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</si>
  <si>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</si>
  <si>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</si>
  <si>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</si>
  <si>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</si>
  <si>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</si>
  <si>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</si>
  <si>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</si>
  <si>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</si>
  <si>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</si>
  <si>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</si>
  <si>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</si>
  <si>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</si>
  <si>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</si>
  <si>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</si>
  <si>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</si>
  <si>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</si>
  <si>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</si>
  <si>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</si>
  <si>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</si>
  <si>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</si>
  <si>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</si>
  <si>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</si>
  <si>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</si>
  <si>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</si>
  <si>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</si>
  <si>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</si>
  <si>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</si>
  <si>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</si>
  <si>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</si>
  <si>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</si>
  <si>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</si>
  <si>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</si>
  <si>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</si>
  <si>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</si>
  <si>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</si>
  <si>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</si>
  <si>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</si>
  <si>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</si>
  <si>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</si>
  <si>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</si>
  <si>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</si>
  <si>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</si>
  <si>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</si>
  <si>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</si>
  <si>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</si>
  <si>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</si>
  <si>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</si>
  <si>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</si>
  <si>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</si>
  <si>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</si>
  <si>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</si>
  <si>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</si>
  <si>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</si>
  <si>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</si>
  <si>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</si>
  <si>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</si>
  <si>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</si>
  <si>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</si>
  <si>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</si>
  <si>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</si>
  <si>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</si>
  <si>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</si>
  <si>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</si>
  <si>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</si>
  <si>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</si>
  <si>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</si>
  <si>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</si>
  <si>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</si>
  <si>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</si>
  <si>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</si>
  <si>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</si>
  <si>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</si>
  <si>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</si>
  <si>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</si>
  <si>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</si>
  <si>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</si>
  <si>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</si>
  <si>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</si>
  <si>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</si>
  <si>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</si>
  <si>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</si>
  <si>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</si>
  <si>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</si>
  <si>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</si>
  <si>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</si>
  <si>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</si>
  <si>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</si>
  <si>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</si>
  <si>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</si>
  <si>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</si>
  <si>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</si>
  <si>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</si>
  <si>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</si>
  <si>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</si>
  <si>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</si>
  <si>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</si>
  <si>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</si>
  <si>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</si>
  <si>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</si>
  <si>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</si>
  <si>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</si>
  <si>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</si>
  <si>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</si>
  <si>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</si>
  <si>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</si>
  <si>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</si>
  <si>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</si>
  <si>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</si>
  <si>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</si>
  <si>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</si>
  <si>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</si>
  <si>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</si>
  <si>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</si>
  <si>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</si>
  <si>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</si>
  <si>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</si>
  <si>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</si>
  <si>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</si>
  <si>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</si>
  <si>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</si>
  <si>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</si>
  <si>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</si>
  <si>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</si>
  <si>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</si>
  <si>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</si>
  <si>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</si>
  <si>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</si>
  <si>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</si>
  <si>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</si>
  <si>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</si>
  <si>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</si>
  <si>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</si>
  <si>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</si>
  <si>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</si>
  <si>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</si>
  <si>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</si>
  <si>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</si>
  <si>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</si>
  <si>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</si>
  <si>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</si>
  <si>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</si>
  <si>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</si>
  <si>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</si>
  <si>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</si>
  <si>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</si>
  <si>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</si>
  <si>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</si>
  <si>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</si>
  <si>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</si>
  <si>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</si>
  <si>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</si>
  <si>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</si>
  <si>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</si>
  <si>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</si>
  <si>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</si>
  <si>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</si>
  <si>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</si>
  <si>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</si>
  <si>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</si>
  <si>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</si>
  <si>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</si>
  <si>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</si>
  <si>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</si>
  <si>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</si>
  <si>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</si>
  <si>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</si>
  <si>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</si>
  <si>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</si>
  <si>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</si>
  <si>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</si>
  <si>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</si>
  <si>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</si>
  <si>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</si>
  <si>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</si>
  <si>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</si>
  <si>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</si>
  <si>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</si>
  <si>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</si>
  <si>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</si>
  <si>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</si>
  <si>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</si>
  <si>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</si>
  <si>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</si>
  <si>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</si>
  <si>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</si>
  <si>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</si>
  <si>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</si>
  <si>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</si>
  <si>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</si>
  <si>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</si>
  <si>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</si>
  <si>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</si>
  <si>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</si>
  <si>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</si>
  <si>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</si>
  <si>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</si>
  <si>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</si>
  <si>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</si>
  <si>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</si>
  <si>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</si>
  <si>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</si>
  <si>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</si>
  <si>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</si>
  <si>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</si>
  <si>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</si>
  <si>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</si>
  <si>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</si>
  <si>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</si>
  <si>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</si>
  <si>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</si>
  <si>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</si>
  <si>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</si>
  <si>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</si>
  <si>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</si>
  <si>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</si>
  <si>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</si>
  <si>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</si>
  <si>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</si>
  <si>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</si>
  <si>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</si>
  <si>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</si>
  <si>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</si>
  <si>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</si>
  <si>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</si>
  <si>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</si>
  <si>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</si>
  <si>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</si>
  <si>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</si>
  <si>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</si>
  <si>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</si>
  <si>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</si>
  <si>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</si>
  <si>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</si>
  <si>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</si>
  <si>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</si>
  <si>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</si>
  <si>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</si>
  <si>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</si>
  <si>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</si>
  <si>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</si>
  <si>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</si>
  <si>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</si>
  <si>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</si>
  <si>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</si>
  <si>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</si>
  <si>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</si>
  <si>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</si>
  <si>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</si>
  <si>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</si>
  <si>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</si>
  <si>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</si>
  <si>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</si>
  <si>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</si>
  <si>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</si>
  <si>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</si>
  <si>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</si>
  <si>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</si>
  <si>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</si>
  <si>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</si>
  <si>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</si>
  <si>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</si>
  <si>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</si>
  <si>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</si>
  <si>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</si>
  <si>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</si>
  <si>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</si>
  <si>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</si>
  <si>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</si>
  <si>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</si>
  <si>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</si>
  <si>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</si>
  <si>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</si>
  <si>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</si>
  <si>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</si>
  <si>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</si>
  <si>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</si>
  <si>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</si>
  <si>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</si>
  <si>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</si>
  <si>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</si>
  <si>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</si>
  <si>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</si>
  <si>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</si>
  <si>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</si>
  <si>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</si>
  <si>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</si>
  <si>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</si>
  <si>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</si>
  <si>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</si>
  <si>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</si>
  <si>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</si>
  <si>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</si>
  <si>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</si>
  <si>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</si>
  <si>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</si>
  <si>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</si>
  <si>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</si>
  <si>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</si>
  <si>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</si>
  <si>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</si>
  <si>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</si>
  <si>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</si>
  <si>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</si>
  <si>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</si>
  <si>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</si>
  <si>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</si>
  <si>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</si>
  <si>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</si>
  <si>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</si>
  <si>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</si>
  <si>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</si>
  <si>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</si>
  <si>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</si>
  <si>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</si>
  <si>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</si>
  <si>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</si>
  <si>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</si>
  <si>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</si>
  <si>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</si>
  <si>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</si>
  <si>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</si>
  <si>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</si>
  <si>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</si>
  <si>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</si>
  <si>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</si>
  <si>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</si>
  <si>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</si>
  <si>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</si>
  <si>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</si>
  <si>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</si>
  <si>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</si>
  <si>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</si>
  <si>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</si>
  <si>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</si>
  <si>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</si>
  <si>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</si>
  <si>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</si>
  <si>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</si>
  <si>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</si>
  <si>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</si>
  <si>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</si>
  <si>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</si>
  <si>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</si>
  <si>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</si>
  <si>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</si>
  <si>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</si>
  <si>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</si>
  <si>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</si>
  <si>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</si>
  <si>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</si>
  <si>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</si>
  <si>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</si>
  <si>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</si>
  <si>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</si>
  <si>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</si>
  <si>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</si>
  <si>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</si>
  <si>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</si>
  <si>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</si>
  <si>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</si>
  <si>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</si>
  <si>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</si>
  <si>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</si>
  <si>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</si>
  <si>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</si>
  <si>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</si>
  <si>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</si>
  <si>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</si>
  <si>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</si>
  <si>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</si>
  <si>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</si>
  <si>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</si>
  <si>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</si>
  <si>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</si>
  <si>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</si>
  <si>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</si>
  <si>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</si>
  <si>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</si>
  <si>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</si>
  <si>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</si>
  <si>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</si>
  <si>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</si>
  <si>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</si>
  <si>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</si>
  <si>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</si>
  <si>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</si>
  <si>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</si>
  <si>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</si>
  <si>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</si>
  <si>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</si>
  <si>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</si>
  <si>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</si>
  <si>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</si>
  <si>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</si>
  <si>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</si>
  <si>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</si>
  <si>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</si>
  <si>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</si>
  <si>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</si>
  <si>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</si>
  <si>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</si>
  <si>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</si>
  <si>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</si>
  <si>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</si>
  <si>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</si>
  <si>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</si>
  <si>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</si>
  <si>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</si>
  <si>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</si>
  <si>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</si>
  <si>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</si>
  <si>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</si>
  <si>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</si>
  <si>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</si>
  <si>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</si>
  <si>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</si>
  <si>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</si>
  <si>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</si>
  <si>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</si>
  <si>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</si>
  <si>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</si>
  <si>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</si>
  <si>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</si>
  <si>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</si>
  <si>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</si>
  <si>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</si>
  <si>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</si>
  <si>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</si>
  <si>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</si>
  <si>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</si>
  <si>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</si>
  <si>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</si>
  <si>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</si>
  <si>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</si>
  <si>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</si>
  <si>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</si>
  <si>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</si>
  <si>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</si>
  <si>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</si>
  <si>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</si>
  <si>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</si>
  <si>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</si>
  <si>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</si>
  <si>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</si>
  <si>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</si>
  <si>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</si>
  <si>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</si>
  <si>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</si>
  <si>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</si>
  <si>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</si>
  <si>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</si>
  <si>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</si>
  <si>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</si>
  <si>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</si>
  <si>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</si>
  <si>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</si>
  <si>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</si>
  <si>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</si>
  <si>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</si>
  <si>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</si>
  <si>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</si>
  <si>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</si>
  <si>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</si>
  <si>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</si>
  <si>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</si>
  <si>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</si>
  <si>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</si>
  <si>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</si>
  <si>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</si>
  <si>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</si>
  <si>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</si>
  <si>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</si>
  <si>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</si>
  <si>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</si>
  <si>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</si>
  <si>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</si>
  <si>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</si>
  <si>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</si>
  <si>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</si>
  <si>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</si>
  <si>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</si>
  <si>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</si>
  <si>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</si>
  <si>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</si>
  <si>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</si>
  <si>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</si>
  <si>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</si>
  <si>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</si>
  <si>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</si>
  <si>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</si>
  <si>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</si>
  <si>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</si>
  <si>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</si>
  <si>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</si>
  <si>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</si>
  <si>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</si>
  <si>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</si>
  <si>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</si>
  <si>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</si>
  <si>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</si>
  <si>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</si>
  <si>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</si>
  <si>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</si>
  <si>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</si>
  <si>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</si>
  <si>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</si>
  <si>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</si>
  <si>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</si>
  <si>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</si>
  <si>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</si>
  <si>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</si>
  <si>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</si>
  <si>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</si>
  <si>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</si>
  <si>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</si>
  <si>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</si>
  <si>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</si>
  <si>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</si>
  <si>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</si>
  <si>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</si>
  <si>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</si>
  <si>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</si>
  <si>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</si>
  <si>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</si>
  <si>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</si>
  <si>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</si>
  <si>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</si>
  <si>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</si>
  <si>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</si>
  <si>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</si>
  <si>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</si>
  <si>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</si>
  <si>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</si>
  <si>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</si>
  <si>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</si>
  <si>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</si>
  <si>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</si>
  <si>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</si>
  <si>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</si>
  <si>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</si>
  <si>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</si>
  <si>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</si>
  <si>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</si>
  <si>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</si>
  <si>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</si>
  <si>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</si>
  <si>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</si>
  <si>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</si>
  <si>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</si>
  <si>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</si>
  <si>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</si>
  <si>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</si>
  <si>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</si>
  <si>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</si>
  <si>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</si>
  <si>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</si>
  <si>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</si>
  <si>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</si>
  <si>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</si>
  <si>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</si>
  <si>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</si>
  <si>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</si>
  <si>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</si>
  <si>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</si>
  <si>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</si>
  <si>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</si>
  <si>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</si>
  <si>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</si>
  <si>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</si>
  <si>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</si>
  <si>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</si>
  <si>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</si>
  <si>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</si>
  <si>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</si>
  <si>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</si>
  <si>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</si>
  <si>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</si>
  <si>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</si>
  <si>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</si>
  <si>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</si>
  <si>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</si>
  <si>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</si>
  <si>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</si>
  <si>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</si>
  <si>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</si>
  <si>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</si>
  <si>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</si>
  <si>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</si>
  <si>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</si>
  <si>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</si>
  <si>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</si>
  <si>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</si>
  <si>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</si>
  <si>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</si>
  <si>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</si>
  <si>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</si>
  <si>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</si>
  <si>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</si>
  <si>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</si>
  <si>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</si>
  <si>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</si>
  <si>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</si>
  <si>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</si>
  <si>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</si>
  <si>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</si>
  <si>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</si>
  <si>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</si>
  <si>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</si>
  <si>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</si>
  <si>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</si>
  <si>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</si>
  <si>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</si>
  <si>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</si>
  <si>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</si>
  <si>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</si>
  <si>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</si>
  <si>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</si>
  <si>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</si>
  <si>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</si>
  <si>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</si>
  <si>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</si>
  <si>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</si>
  <si>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</si>
  <si>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</si>
  <si>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</si>
  <si>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</si>
  <si>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</si>
  <si>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</si>
  <si>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</si>
  <si>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</si>
  <si>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</si>
  <si>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</si>
  <si>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</si>
  <si>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</si>
  <si>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</si>
  <si>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</si>
  <si>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</si>
  <si>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</si>
  <si>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</si>
  <si>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</si>
  <si>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</si>
  <si>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</si>
  <si>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</si>
  <si>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</si>
  <si>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</si>
  <si>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</si>
  <si>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</si>
  <si>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</si>
  <si>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</si>
  <si>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</si>
  <si>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</si>
  <si>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</si>
  <si>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</si>
  <si>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</si>
  <si>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</si>
  <si>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</si>
  <si>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</si>
  <si>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</si>
  <si>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</si>
  <si>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</si>
  <si>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</si>
  <si>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</si>
  <si>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</si>
  <si>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</si>
  <si>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</si>
  <si>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</si>
  <si>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</si>
  <si>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</si>
  <si>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</si>
  <si>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</si>
  <si>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</si>
  <si>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</si>
  <si>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</si>
  <si>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</si>
  <si>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</si>
  <si>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</si>
  <si>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</si>
  <si>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</si>
  <si>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</si>
  <si>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</si>
  <si>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</si>
  <si>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</si>
  <si>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</si>
  <si>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</si>
  <si>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</si>
  <si>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</si>
  <si>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</si>
  <si>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</si>
  <si>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</si>
  <si>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</si>
  <si>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</si>
  <si>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</si>
  <si>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</si>
  <si>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</si>
  <si>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</si>
  <si>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</si>
  <si>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</si>
  <si>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</si>
  <si>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</si>
  <si>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</si>
  <si>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</si>
  <si>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</si>
  <si>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</si>
  <si>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</si>
  <si>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</si>
  <si>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</si>
  <si>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</si>
  <si>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</si>
  <si>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</si>
  <si>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</si>
  <si>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</si>
  <si>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</si>
  <si>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</si>
  <si>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</si>
  <si>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</si>
  <si>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</si>
  <si>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</si>
  <si>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</si>
  <si>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</si>
  <si>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</si>
  <si>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</si>
  <si>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</si>
  <si>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</si>
  <si>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</si>
  <si>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</si>
  <si>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</si>
  <si>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</si>
  <si>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</si>
  <si>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</si>
  <si>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</si>
  <si>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</si>
  <si>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</si>
  <si>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</si>
  <si>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</si>
  <si>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</si>
  <si>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</si>
  <si>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</si>
  <si>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</si>
  <si>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</si>
  <si>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</si>
  <si>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</si>
  <si>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</si>
  <si>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</si>
  <si>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</si>
  <si>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</si>
  <si>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</si>
  <si>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</si>
  <si>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</si>
  <si>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</si>
  <si>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</si>
  <si>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</si>
  <si>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</si>
  <si>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</si>
  <si>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</si>
  <si>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</si>
  <si>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</si>
  <si>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</si>
  <si>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</si>
  <si>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</si>
  <si>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</si>
  <si>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</si>
  <si>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</si>
  <si>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</si>
  <si>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</si>
  <si>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</si>
  <si>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</si>
  <si>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</si>
  <si>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</si>
  <si>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</si>
  <si>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</si>
  <si>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</si>
  <si>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</si>
  <si>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</si>
  <si>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</si>
  <si>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</si>
  <si>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</si>
  <si>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</si>
  <si>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</si>
  <si>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</si>
  <si>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</si>
  <si>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</si>
  <si>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</si>
  <si>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</si>
  <si>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</si>
  <si>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</si>
  <si>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</si>
  <si>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</si>
  <si>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</si>
  <si>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</si>
  <si>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</si>
  <si>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</si>
  <si>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</si>
  <si>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</si>
  <si>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</si>
  <si>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</si>
  <si>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</si>
  <si>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</si>
  <si>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</si>
  <si>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</si>
  <si>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</si>
  <si>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</si>
  <si>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</si>
  <si>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</si>
  <si>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</si>
  <si>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</si>
  <si>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</si>
  <si>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</si>
  <si>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</si>
  <si>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</si>
  <si>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</si>
  <si>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</si>
  <si>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</si>
  <si>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</si>
  <si>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</si>
  <si>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</si>
  <si>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</si>
  <si>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</si>
  <si>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</si>
  <si>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</si>
  <si>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</si>
  <si>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</si>
  <si>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</si>
  <si>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</si>
  <si>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</si>
  <si>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</si>
  <si>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</si>
  <si>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</si>
  <si>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</si>
  <si>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</si>
  <si>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</si>
  <si>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</si>
  <si>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</si>
  <si>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</si>
  <si>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</si>
  <si>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</si>
  <si>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</si>
  <si>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</si>
  <si>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</si>
  <si>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</si>
  <si>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</si>
  <si>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</si>
  <si>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</si>
  <si>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</si>
  <si>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</si>
  <si>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</si>
  <si>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</si>
  <si>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</si>
  <si>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</si>
  <si>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</si>
  <si>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</si>
  <si>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</si>
  <si>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</si>
  <si>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</si>
  <si>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</si>
  <si>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</si>
  <si>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</si>
  <si>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</si>
  <si>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</si>
  <si>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</si>
  <si>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</si>
  <si>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</si>
  <si>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</si>
  <si>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</si>
  <si>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</si>
  <si>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</si>
  <si>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</si>
  <si>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</si>
  <si>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</si>
  <si>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</si>
  <si>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</si>
  <si>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</si>
  <si>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</si>
  <si>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</si>
  <si>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</si>
  <si>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</si>
  <si>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</si>
  <si>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</si>
  <si>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</si>
  <si>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</si>
  <si>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</si>
  <si>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</si>
  <si>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</si>
  <si>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</si>
  <si>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</si>
  <si>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</si>
  <si>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</si>
  <si>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</si>
  <si>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</si>
  <si>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</si>
  <si>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</si>
  <si>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</si>
  <si>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</si>
  <si>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</si>
  <si>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</si>
  <si>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</si>
  <si>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</si>
  <si>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</si>
  <si>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</si>
  <si>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</si>
  <si>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</si>
  <si>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</si>
  <si>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</si>
  <si>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</si>
  <si>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</si>
  <si>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</si>
  <si>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</si>
  <si>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</si>
  <si>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</si>
  <si>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</si>
  <si>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</si>
  <si>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</si>
  <si>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</si>
  <si>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</si>
  <si>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</si>
  <si>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</si>
  <si>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</si>
  <si>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</si>
  <si>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</si>
  <si>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</si>
  <si>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</si>
  <si>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</si>
  <si>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</si>
  <si>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</si>
  <si>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</si>
  <si>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</si>
  <si>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</si>
  <si>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</si>
  <si>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</si>
  <si>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</si>
  <si>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</si>
  <si>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</si>
  <si>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</si>
  <si>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</si>
  <si>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</si>
  <si>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</si>
  <si>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</si>
  <si>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</si>
  <si>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</si>
  <si>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</si>
  <si>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</si>
  <si>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</si>
  <si>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</si>
  <si>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</si>
  <si>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</si>
  <si>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</si>
  <si>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</si>
  <si>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</si>
  <si>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</si>
  <si>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</si>
  <si>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</si>
  <si>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</si>
  <si>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</si>
  <si>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</si>
  <si>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</si>
  <si>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</si>
  <si>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</si>
  <si>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</si>
  <si>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</si>
  <si>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</si>
  <si>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</si>
  <si>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</si>
  <si>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</si>
  <si>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</si>
  <si>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</si>
  <si>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</si>
  <si>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</si>
  <si>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</si>
  <si>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</si>
  <si>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</si>
  <si>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</si>
  <si>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</si>
  <si>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</si>
  <si>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</si>
  <si>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</si>
  <si>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</si>
  <si>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</si>
  <si>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</si>
  <si>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</si>
  <si>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</si>
  <si>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</si>
  <si>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</si>
  <si>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</si>
  <si>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</si>
  <si>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</si>
  <si>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</si>
  <si>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</si>
  <si>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</si>
  <si>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</si>
  <si>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</si>
  <si>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</si>
  <si>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</si>
  <si>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</si>
  <si>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</si>
  <si>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</si>
  <si>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</si>
  <si>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</si>
  <si>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</si>
  <si>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</si>
  <si>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</si>
  <si>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</si>
  <si>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</si>
  <si>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</si>
  <si>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</si>
  <si>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</si>
  <si>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</si>
  <si>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</si>
  <si>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</si>
  <si>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</si>
  <si>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</si>
  <si>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</si>
  <si>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</si>
  <si>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</si>
  <si>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</si>
  <si>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</si>
  <si>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</si>
  <si>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</si>
  <si>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</si>
  <si>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</si>
  <si>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</si>
  <si>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</si>
  <si>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</si>
  <si>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</si>
  <si>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</si>
  <si>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</si>
  <si>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</si>
  <si>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</si>
  <si>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</si>
  <si>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</si>
  <si>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</si>
  <si>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</si>
  <si>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</si>
  <si>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</si>
  <si>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</si>
  <si>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</si>
  <si>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</si>
  <si>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</si>
  <si>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</si>
  <si>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</si>
  <si>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</si>
  <si>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</si>
  <si>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</si>
  <si>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</si>
  <si>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</si>
  <si>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</si>
  <si>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</si>
  <si>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</si>
  <si>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</si>
  <si>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</si>
  <si>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</si>
  <si>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</si>
  <si>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</si>
  <si>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</si>
  <si>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</si>
  <si>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</si>
  <si>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</si>
  <si>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</si>
  <si>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</si>
  <si>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</si>
  <si>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</si>
  <si>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</si>
  <si>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</si>
  <si>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</si>
  <si>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</si>
  <si>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</si>
  <si>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</si>
  <si>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</si>
  <si>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</si>
  <si>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</si>
  <si>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</si>
  <si>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</si>
  <si>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</si>
  <si>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</si>
  <si>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</si>
  <si>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</si>
  <si>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</si>
  <si>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</si>
  <si>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</si>
  <si>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</si>
  <si>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</si>
  <si>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</si>
  <si>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</si>
  <si>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</si>
  <si>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</si>
  <si>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</si>
  <si>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</si>
  <si>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</si>
  <si>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</si>
  <si>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</si>
  <si>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</si>
  <si>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</si>
  <si>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</si>
  <si>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</si>
  <si>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</si>
  <si>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</si>
  <si>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</si>
  <si>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</si>
  <si>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</si>
  <si>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</si>
  <si>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</si>
  <si>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</si>
  <si>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</si>
  <si>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</si>
  <si>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</si>
  <si>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</si>
  <si>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</si>
  <si>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</si>
  <si>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</si>
  <si>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</si>
  <si>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</si>
  <si>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</si>
  <si>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</si>
  <si>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</si>
  <si>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</si>
  <si>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</si>
  <si>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</si>
  <si>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</si>
  <si>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</si>
  <si>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</si>
  <si>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</si>
  <si>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</si>
  <si>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</si>
  <si>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</si>
  <si>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</si>
  <si>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</si>
  <si>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</si>
  <si>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</si>
  <si>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</si>
  <si>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</si>
  <si>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</si>
  <si>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</si>
  <si>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</si>
  <si>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</si>
  <si>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</si>
  <si>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</si>
  <si>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</si>
  <si>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</si>
  <si>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</si>
  <si>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</si>
  <si>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</si>
  <si>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</si>
  <si>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</si>
  <si>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</si>
  <si>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</si>
  <si>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</si>
  <si>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</si>
  <si>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</si>
  <si>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</si>
  <si>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</si>
  <si>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</si>
  <si>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</si>
  <si>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</si>
  <si>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</si>
  <si>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</si>
  <si>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</si>
  <si>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</si>
  <si>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</si>
  <si>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</si>
  <si>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</si>
  <si>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</si>
  <si>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</si>
  <si>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</si>
  <si>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</si>
  <si>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</si>
  <si>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</si>
  <si>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</si>
  <si>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</si>
  <si>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</si>
  <si>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</si>
  <si>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</si>
  <si>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</si>
  <si>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</si>
  <si>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</si>
  <si>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</si>
  <si>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</si>
  <si>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</si>
  <si>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</si>
  <si>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</si>
  <si>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</si>
  <si>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</si>
  <si>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</si>
  <si>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</si>
  <si>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</si>
  <si>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</si>
  <si>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</si>
  <si>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</si>
  <si>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</si>
  <si>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</si>
  <si>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</si>
  <si>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</si>
  <si>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</si>
  <si>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</si>
  <si>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</si>
  <si>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</si>
  <si>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</si>
  <si>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</si>
  <si>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</si>
  <si>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</si>
  <si>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</si>
  <si>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</si>
  <si>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</si>
  <si>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</si>
  <si>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</si>
  <si>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</si>
  <si>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</si>
  <si>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</si>
  <si>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</si>
  <si>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</si>
  <si>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</si>
  <si>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</si>
  <si>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</si>
  <si>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</si>
  <si>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</si>
  <si>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</si>
  <si>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</si>
  <si>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</si>
  <si>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</si>
  <si>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</si>
  <si>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</si>
  <si>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</si>
  <si>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</si>
  <si>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</si>
  <si>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</si>
  <si>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</si>
  <si>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</si>
  <si>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</si>
  <si>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</si>
  <si>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</si>
  <si>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</si>
  <si>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</si>
  <si>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</si>
  <si>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</si>
  <si>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</si>
  <si>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</si>
  <si>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</si>
  <si>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</si>
  <si>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</si>
  <si>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</si>
  <si>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</si>
  <si>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</si>
  <si>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</si>
  <si>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</si>
  <si>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</si>
  <si>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</si>
  <si>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</si>
  <si>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</si>
  <si>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</si>
  <si>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</si>
  <si>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</si>
  <si>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</si>
  <si>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</si>
  <si>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</si>
  <si>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</si>
  <si>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</si>
  <si>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</si>
  <si>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</si>
  <si>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</si>
  <si>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</si>
  <si>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</si>
  <si>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</si>
  <si>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</si>
  <si>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</si>
  <si>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</si>
  <si>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</si>
  <si>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</si>
  <si>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</si>
  <si>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</si>
  <si>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</si>
  <si>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</si>
  <si>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</si>
  <si>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</si>
  <si>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</si>
  <si>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</si>
  <si>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</si>
  <si>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</si>
  <si>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</si>
  <si>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</si>
  <si>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</si>
  <si>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</si>
  <si>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</si>
  <si>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</si>
  <si>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</si>
  <si>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</si>
  <si>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</si>
  <si>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</si>
  <si>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</si>
  <si>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</si>
  <si>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</si>
  <si>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</si>
  <si>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</si>
  <si>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</si>
  <si>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</si>
  <si>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</si>
  <si>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</si>
  <si>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</si>
  <si>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</si>
  <si>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</si>
  <si>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</si>
  <si>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</si>
  <si>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</si>
  <si>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</si>
  <si>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</si>
  <si>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</si>
  <si>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</si>
  <si>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</si>
  <si>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</si>
  <si>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</si>
  <si>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</si>
  <si>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</si>
  <si>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</si>
  <si>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</si>
  <si>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</si>
  <si>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</si>
  <si>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</si>
  <si>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</si>
  <si>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</si>
  <si>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</si>
  <si>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</si>
  <si>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</si>
  <si>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</si>
  <si>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</si>
  <si>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</si>
  <si>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</si>
  <si>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</si>
  <si>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</si>
  <si>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</si>
  <si>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</si>
  <si>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</si>
  <si>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</si>
  <si>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</si>
  <si>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</si>
  <si>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</si>
  <si>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</si>
  <si>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</si>
  <si>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</si>
  <si>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</si>
  <si>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</si>
  <si>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</si>
  <si>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</si>
  <si>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</si>
  <si>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</si>
  <si>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</si>
  <si>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</si>
  <si>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</si>
  <si>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</si>
  <si>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</si>
  <si>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</si>
  <si>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</si>
  <si>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</si>
  <si>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</si>
  <si>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</si>
  <si>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</si>
  <si>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</si>
  <si>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</si>
  <si>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</si>
  <si>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</si>
  <si>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</si>
  <si>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</si>
  <si>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</si>
  <si>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</si>
  <si>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</si>
  <si>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</si>
  <si>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</si>
  <si>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</si>
  <si>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</si>
  <si>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</si>
  <si>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</si>
  <si>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</si>
  <si>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</si>
  <si>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</si>
  <si>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</si>
  <si>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</si>
  <si>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</si>
  <si>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</si>
  <si>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</si>
  <si>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</si>
  <si>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</si>
  <si>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</si>
  <si>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</si>
  <si>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</si>
  <si>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</si>
  <si>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</si>
  <si>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</si>
  <si>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</si>
  <si>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</si>
  <si>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</si>
  <si>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</si>
  <si>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</si>
  <si>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</si>
  <si>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</si>
  <si>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</si>
  <si>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</si>
  <si>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</si>
  <si>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</si>
  <si>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</si>
  <si>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</si>
  <si>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</si>
  <si>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</si>
  <si>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</si>
  <si>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</si>
  <si>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</si>
  <si>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</si>
  <si>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</si>
  <si>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</si>
  <si>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</si>
  <si>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</si>
  <si>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</si>
  <si>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</si>
  <si>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</si>
  <si>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</si>
  <si>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</si>
  <si>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</si>
  <si>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</si>
  <si>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</si>
  <si>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</si>
  <si>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</si>
  <si>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</si>
  <si>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</si>
  <si>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</si>
  <si>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</si>
  <si>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</si>
  <si>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</si>
  <si>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</si>
  <si>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</si>
  <si>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</si>
  <si>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</si>
  <si>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</si>
  <si>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</si>
  <si>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</si>
  <si>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</si>
  <si>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</si>
  <si>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</si>
  <si>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</si>
  <si>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</si>
  <si>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</si>
  <si>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</si>
  <si>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</si>
  <si>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</si>
  <si>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</si>
  <si>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</si>
  <si>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</si>
  <si>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</si>
  <si>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</si>
  <si>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</si>
  <si>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</si>
  <si>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</si>
  <si>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</si>
  <si>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</si>
  <si>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</si>
  <si>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</si>
  <si>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</si>
  <si>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</si>
  <si>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</si>
  <si>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</si>
  <si>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</si>
  <si>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</si>
  <si>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</si>
  <si>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</si>
  <si>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</si>
  <si>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</si>
  <si>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</si>
  <si>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</si>
  <si>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</si>
  <si>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</si>
  <si>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</si>
  <si>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</si>
  <si>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</si>
  <si>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</si>
  <si>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</si>
  <si>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</si>
  <si>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</si>
  <si>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</si>
  <si>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</si>
  <si>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</si>
  <si>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</si>
  <si>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</si>
  <si>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</si>
  <si>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</si>
  <si>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</si>
  <si>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</si>
  <si>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</si>
  <si>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</si>
  <si>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</si>
  <si>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</si>
  <si>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</si>
  <si>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</si>
  <si>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</si>
  <si>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</si>
  <si>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</si>
  <si>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</si>
  <si>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</si>
  <si>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</si>
  <si>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</si>
  <si>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</si>
  <si>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</si>
  <si>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</si>
  <si>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</si>
  <si>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</si>
  <si>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</si>
  <si>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</si>
  <si>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</si>
  <si>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</si>
  <si>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</si>
  <si>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</si>
  <si>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</si>
  <si>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</si>
  <si>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</si>
  <si>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</si>
  <si>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</si>
  <si>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</si>
  <si>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</si>
  <si>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</si>
  <si>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</si>
  <si>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</si>
  <si>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</si>
  <si>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</si>
  <si>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</si>
  <si>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</si>
  <si>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</si>
  <si>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</si>
  <si>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</si>
  <si>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</si>
  <si>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</si>
  <si>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</si>
  <si>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</si>
  <si>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</si>
  <si>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</si>
  <si>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</si>
  <si>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</si>
  <si>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</si>
  <si>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</si>
  <si>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</si>
  <si>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</si>
  <si>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</si>
  <si>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</si>
  <si>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</si>
  <si>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</si>
  <si>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</si>
  <si>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</si>
  <si>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</si>
  <si>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</si>
  <si>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</si>
  <si>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</si>
  <si>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</si>
  <si>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</si>
  <si>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</si>
  <si>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</si>
  <si>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</si>
  <si>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</si>
  <si>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</si>
  <si>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</si>
  <si>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</si>
  <si>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</si>
  <si>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</si>
  <si>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</si>
  <si>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</si>
  <si>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</si>
  <si>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</si>
  <si>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</si>
  <si>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</si>
  <si>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</si>
  <si>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</si>
  <si>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</si>
  <si>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</si>
  <si>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</si>
  <si>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</si>
  <si>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</si>
  <si>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</si>
  <si>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</si>
  <si>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</si>
  <si>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</si>
  <si>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</si>
  <si>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</si>
  <si>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</si>
  <si>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</si>
  <si>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</si>
  <si>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</si>
  <si>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</si>
  <si>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</si>
  <si>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</si>
  <si>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</si>
  <si>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</si>
  <si>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</si>
  <si>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</si>
  <si>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</si>
  <si>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</si>
  <si>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</si>
  <si>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</si>
  <si>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</si>
  <si>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</si>
  <si>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</si>
  <si>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</si>
  <si>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</si>
  <si>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</si>
  <si>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</si>
  <si>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</si>
  <si>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</si>
  <si>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</si>
  <si>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</si>
  <si>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</si>
  <si>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</si>
  <si>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</si>
  <si>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</si>
  <si>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</si>
  <si>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</si>
  <si>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</si>
  <si>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</si>
  <si>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</si>
  <si>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</si>
  <si>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</si>
  <si>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</si>
  <si>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</si>
  <si>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</si>
  <si>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</si>
  <si>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</si>
  <si>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</si>
  <si>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</si>
  <si>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</si>
  <si>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</si>
  <si>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</si>
  <si>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</si>
  <si>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</si>
  <si>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</si>
  <si>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</si>
  <si>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</si>
  <si>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</si>
  <si>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</si>
  <si>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</si>
  <si>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</si>
  <si>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</si>
  <si>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</si>
  <si>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</si>
  <si>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</si>
  <si>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</si>
  <si>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</si>
  <si>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</si>
  <si>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</si>
  <si>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</si>
  <si>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</si>
  <si>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</si>
  <si>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</si>
  <si>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</si>
  <si>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</si>
  <si>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</si>
  <si>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</si>
  <si>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</si>
  <si>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</si>
  <si>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</si>
  <si>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</si>
  <si>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</si>
  <si>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</si>
  <si>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</si>
  <si>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</si>
  <si>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</si>
  <si>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</si>
  <si>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</si>
  <si>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</si>
  <si>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</si>
  <si>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</si>
  <si>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</si>
  <si>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</si>
  <si>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</si>
  <si>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</si>
  <si>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</si>
  <si>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</si>
  <si>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</si>
  <si>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</si>
  <si>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</si>
  <si>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</si>
  <si>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</si>
  <si>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</si>
  <si>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</si>
  <si>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</si>
  <si>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</si>
  <si>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</si>
  <si>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</si>
  <si>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</si>
  <si>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</si>
  <si>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</si>
  <si>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</si>
  <si>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</si>
  <si>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</si>
  <si>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</si>
  <si>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</si>
  <si>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</si>
  <si>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</si>
  <si>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</si>
  <si>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</si>
  <si>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</si>
  <si>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</si>
  <si>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</si>
  <si>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</si>
  <si>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</si>
  <si>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</si>
  <si>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</si>
  <si>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</si>
  <si>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</si>
  <si>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</si>
  <si>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</si>
  <si>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</si>
  <si>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</si>
  <si>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</si>
  <si>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</si>
  <si>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</si>
  <si>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</si>
  <si>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</si>
  <si>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</si>
  <si>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</si>
  <si>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</si>
  <si>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</si>
  <si>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</si>
  <si>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</si>
  <si>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</si>
  <si>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</si>
  <si>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</si>
  <si>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</si>
  <si>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</si>
  <si>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</si>
  <si>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</si>
  <si>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</si>
  <si>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</si>
  <si>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</si>
  <si>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</si>
  <si>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</si>
  <si>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</si>
  <si>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</si>
  <si>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</si>
  <si>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</si>
  <si>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</si>
  <si>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</si>
  <si>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</si>
  <si>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</si>
  <si>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</si>
  <si>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</si>
  <si>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</si>
  <si>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</si>
  <si>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</si>
  <si>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</si>
  <si>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</si>
  <si>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</si>
  <si>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</si>
  <si>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</si>
  <si>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</si>
  <si>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</si>
  <si>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</si>
  <si>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</si>
  <si>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</si>
  <si>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</si>
  <si>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</si>
  <si>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</si>
  <si>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</si>
  <si>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</si>
  <si>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</si>
  <si>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</si>
  <si>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</si>
  <si>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</si>
  <si>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</si>
  <si>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</si>
  <si>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</si>
  <si>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</si>
  <si>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</si>
  <si>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</si>
  <si>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</si>
  <si>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</si>
  <si>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</si>
  <si>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</si>
  <si>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</si>
  <si>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</si>
  <si>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</si>
  <si>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</si>
  <si>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</si>
  <si>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</si>
  <si>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</si>
  <si>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</si>
  <si>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</si>
  <si>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</si>
  <si>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</si>
  <si>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</si>
  <si>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</si>
  <si>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</si>
  <si>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</si>
  <si>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</si>
  <si>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</si>
  <si>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</si>
  <si>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</si>
  <si>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</si>
  <si>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</si>
  <si>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</si>
  <si>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</si>
  <si>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</si>
  <si>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</si>
  <si>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</si>
  <si>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</si>
  <si>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</si>
  <si>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</si>
  <si>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</si>
  <si>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</si>
  <si>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</si>
  <si>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</si>
  <si>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</si>
  <si>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</si>
  <si>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</si>
  <si>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</si>
  <si>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</si>
  <si>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</si>
  <si>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</si>
  <si>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</si>
  <si>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</si>
  <si>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</si>
  <si>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</si>
  <si>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</si>
  <si>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</si>
  <si>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</si>
  <si>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</si>
  <si>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</si>
  <si>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</si>
  <si>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</si>
  <si>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</si>
  <si>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</si>
  <si>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</si>
  <si>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</si>
  <si>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</si>
  <si>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</si>
  <si>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</si>
  <si>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</si>
  <si>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</si>
  <si>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</si>
  <si>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</si>
  <si>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</si>
  <si>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</si>
  <si>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</si>
  <si>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</si>
  <si>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</si>
  <si>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</si>
  <si>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</si>
  <si>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</si>
  <si>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</si>
  <si>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</si>
  <si>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</si>
  <si>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</si>
  <si>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</si>
  <si>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</si>
  <si>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</si>
  <si>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</si>
  <si>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</si>
  <si>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</si>
  <si>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</si>
  <si>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</si>
  <si>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</si>
  <si>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</si>
  <si>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</si>
  <si>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</si>
  <si>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</si>
  <si>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</si>
  <si>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</si>
  <si>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</si>
  <si>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</si>
  <si>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</si>
  <si>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</si>
  <si>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</si>
  <si>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</si>
  <si>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</si>
  <si>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</si>
  <si>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</si>
  <si>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</si>
  <si>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</si>
  <si>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</si>
  <si>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</si>
  <si>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</si>
  <si>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</si>
  <si>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</si>
  <si>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</si>
  <si>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</si>
  <si>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</si>
  <si>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</si>
  <si>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</si>
  <si>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</si>
  <si>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</si>
  <si>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</si>
  <si>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</si>
  <si>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</si>
  <si>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</si>
  <si>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</si>
  <si>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</si>
  <si>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</si>
  <si>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</si>
  <si>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</si>
  <si>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</si>
  <si>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</si>
  <si>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</si>
  <si>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</si>
  <si>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</si>
  <si>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</si>
  <si>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</si>
  <si>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</si>
  <si>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</si>
  <si>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</si>
  <si>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</si>
  <si>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</si>
  <si>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</si>
  <si>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</si>
  <si>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</si>
  <si>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</si>
  <si>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</si>
  <si>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</si>
  <si>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</si>
  <si>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</si>
  <si>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</si>
  <si>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</si>
  <si>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</si>
  <si>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</si>
  <si>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</si>
  <si>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</si>
  <si>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</si>
  <si>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</si>
  <si>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</si>
  <si>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</si>
  <si>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</si>
  <si>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</si>
  <si>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</si>
  <si>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</si>
  <si>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</si>
  <si>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</si>
  <si>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</si>
  <si>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</si>
  <si>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</si>
  <si>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</si>
  <si>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</si>
  <si>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</si>
  <si>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</si>
  <si>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</si>
  <si>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</si>
  <si>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</si>
  <si>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</si>
  <si>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</si>
  <si>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</si>
  <si>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</si>
  <si>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</si>
  <si>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</si>
  <si>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</si>
  <si>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</si>
  <si>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</si>
  <si>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</si>
  <si>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</si>
  <si>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</si>
  <si>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</si>
  <si>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</si>
  <si>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</si>
  <si>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</si>
  <si>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</si>
  <si>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</si>
  <si>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</si>
  <si>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</si>
  <si>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</si>
  <si>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</si>
  <si>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</si>
  <si>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</si>
  <si>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</si>
  <si>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</si>
  <si>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</si>
  <si>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</si>
  <si>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</si>
  <si>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</si>
  <si>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</si>
  <si>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</si>
  <si>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</si>
  <si>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</si>
  <si>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</si>
  <si>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</si>
  <si>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</si>
  <si>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</si>
  <si>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</si>
  <si>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</si>
  <si>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</si>
  <si>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</si>
  <si>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</si>
  <si>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</si>
  <si>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</si>
  <si>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</si>
  <si>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</si>
  <si>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</si>
  <si>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</si>
  <si>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</si>
  <si>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</si>
  <si>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</si>
  <si>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</si>
  <si>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</si>
  <si>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</si>
  <si>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</si>
  <si>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</si>
  <si>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</si>
  <si>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</si>
  <si>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</si>
  <si>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</si>
  <si>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</si>
  <si>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</si>
  <si>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</si>
  <si>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</si>
  <si>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</si>
  <si>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</si>
  <si>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</si>
  <si>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</si>
  <si>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</si>
  <si>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</si>
  <si>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</si>
  <si>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</si>
  <si>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</si>
  <si>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</si>
  <si>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</si>
  <si>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</si>
  <si>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</si>
  <si>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</si>
  <si>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</si>
  <si>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</si>
  <si>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</si>
  <si>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</si>
  <si>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</si>
  <si>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</si>
  <si>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</si>
  <si>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</si>
  <si>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</si>
  <si>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</si>
  <si>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</si>
  <si>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</si>
  <si>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</si>
  <si>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</si>
  <si>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</si>
  <si>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</si>
  <si>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</si>
  <si>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</si>
  <si>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</si>
  <si>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</si>
  <si>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</si>
  <si>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</si>
  <si>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</si>
  <si>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</si>
  <si>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</si>
  <si>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</si>
  <si>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</si>
  <si>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</si>
  <si>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</si>
  <si>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</si>
  <si>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</si>
  <si>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</si>
  <si>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</si>
  <si>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</si>
  <si>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</si>
  <si>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</si>
  <si>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</si>
  <si>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</si>
  <si>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</si>
  <si>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</si>
  <si>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</si>
  <si>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</si>
  <si>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</si>
  <si>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</si>
  <si>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</si>
  <si>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</si>
  <si>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</si>
  <si>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</si>
  <si>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</si>
  <si>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</si>
  <si>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</si>
  <si>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</si>
  <si>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</si>
  <si>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</si>
  <si>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</si>
  <si>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</si>
  <si>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</si>
  <si>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</si>
  <si>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</si>
  <si>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</si>
  <si>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</si>
  <si>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</si>
  <si>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</si>
  <si>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</si>
  <si>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</si>
  <si>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</si>
  <si>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</si>
  <si>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</si>
  <si>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</si>
  <si>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</si>
  <si>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</si>
  <si>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</si>
  <si>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</si>
  <si>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</si>
  <si>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</si>
  <si>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</si>
  <si>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</si>
  <si>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</si>
  <si>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</si>
  <si>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</si>
  <si>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</si>
  <si>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</si>
  <si>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</si>
  <si>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</si>
  <si>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</si>
  <si>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</si>
  <si>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</si>
  <si>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</si>
  <si>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</si>
  <si>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</si>
  <si>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</si>
  <si>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</si>
  <si>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</si>
  <si>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</si>
  <si>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</si>
  <si>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</si>
  <si>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</si>
  <si>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</si>
  <si>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</si>
  <si>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</si>
  <si>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</si>
  <si>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</si>
  <si>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</si>
  <si>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</si>
  <si>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</si>
  <si>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</si>
  <si>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</si>
  <si>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</si>
  <si>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</si>
  <si>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</si>
  <si>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</si>
  <si>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</si>
  <si>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</si>
  <si>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</si>
  <si>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</si>
  <si>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</si>
  <si>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</si>
  <si>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</si>
  <si>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</si>
  <si>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</si>
  <si>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</si>
  <si>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</si>
  <si>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</si>
  <si>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</si>
  <si>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</si>
  <si>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</si>
  <si>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</si>
  <si>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</si>
  <si>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</si>
  <si>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</si>
  <si>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</si>
  <si>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</si>
  <si>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</si>
  <si>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</si>
  <si>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</si>
  <si>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</si>
  <si>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</si>
  <si>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</si>
  <si>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</si>
  <si>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</si>
  <si>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</si>
  <si>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</si>
  <si>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</si>
  <si>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</si>
  <si>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</si>
  <si>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</si>
  <si>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</si>
  <si>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</si>
  <si>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</si>
  <si>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</si>
  <si>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</si>
  <si>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</si>
  <si>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</si>
  <si>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</si>
  <si>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</si>
  <si>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</si>
  <si>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</si>
  <si>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</si>
  <si>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</si>
  <si>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</si>
  <si>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</si>
  <si>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</si>
  <si>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</si>
  <si>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</si>
  <si>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</si>
  <si>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</si>
  <si>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</si>
  <si>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</si>
  <si>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</si>
  <si>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</si>
  <si>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</si>
  <si>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</si>
  <si>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</si>
  <si>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</si>
  <si>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</si>
  <si>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</si>
  <si>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</si>
  <si>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</si>
  <si>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</si>
  <si>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</si>
  <si>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</si>
  <si>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</si>
  <si>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</si>
  <si>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</si>
  <si>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</si>
  <si>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</si>
  <si>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</si>
  <si>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</si>
  <si>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</si>
  <si>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</si>
  <si>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</si>
  <si>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</si>
  <si>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</si>
  <si>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</si>
  <si>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</si>
  <si>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</si>
  <si>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</si>
  <si>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</si>
  <si>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</si>
  <si>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</si>
  <si>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</si>
  <si>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</si>
  <si>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</si>
  <si>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</si>
  <si>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</si>
  <si>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</si>
  <si>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</si>
  <si>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</si>
  <si>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</si>
  <si>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</si>
  <si>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</si>
  <si>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</si>
  <si>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</si>
  <si>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</si>
  <si>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</si>
  <si>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</si>
  <si>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</si>
  <si>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</si>
  <si>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</si>
  <si>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</si>
  <si>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</si>
  <si>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</si>
  <si>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</si>
  <si>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</si>
  <si>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</si>
  <si>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</si>
  <si>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</si>
  <si>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</si>
  <si>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</si>
  <si>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</si>
  <si>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</si>
  <si>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</si>
  <si>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</si>
  <si>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</si>
  <si>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</si>
  <si>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</si>
  <si>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</si>
  <si>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</si>
  <si>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</si>
  <si>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</si>
  <si>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</si>
  <si>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</si>
  <si>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</si>
  <si>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</si>
  <si>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</si>
  <si>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</si>
  <si>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</si>
  <si>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</si>
  <si>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</si>
  <si>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</si>
  <si>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</si>
  <si>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</si>
  <si>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</si>
  <si>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</si>
  <si>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</si>
  <si>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</si>
  <si>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</si>
  <si>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</si>
  <si>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</si>
  <si>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</si>
  <si>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</si>
  <si>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</si>
  <si>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</si>
  <si>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</si>
  <si>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</si>
  <si>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</si>
  <si>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</si>
  <si>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</si>
  <si>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</si>
  <si>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</si>
  <si>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</si>
  <si>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</si>
  <si>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</si>
  <si>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</si>
  <si>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</si>
  <si>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</si>
  <si>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</si>
  <si>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</si>
  <si>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</si>
  <si>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</si>
  <si>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</si>
  <si>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</si>
  <si>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</si>
  <si>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</si>
  <si>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</si>
  <si>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</si>
  <si>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</si>
  <si>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</si>
  <si>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</si>
  <si>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</si>
  <si>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</si>
  <si>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</si>
  <si>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</si>
  <si>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</si>
  <si>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</si>
  <si>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</si>
  <si>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</si>
  <si>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</si>
  <si>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</si>
  <si>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</si>
  <si>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</si>
  <si>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</si>
  <si>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</si>
  <si>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</si>
  <si>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</si>
  <si>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</si>
  <si>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</si>
  <si>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</si>
  <si>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</si>
  <si>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</si>
  <si>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</si>
  <si>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</si>
  <si>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</si>
  <si>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</si>
  <si>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</si>
  <si>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</si>
  <si>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</si>
  <si>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</si>
  <si>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</si>
  <si>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</si>
  <si>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</si>
  <si>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</si>
  <si>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</si>
  <si>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</si>
  <si>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</si>
  <si>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</si>
  <si>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</si>
  <si>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</si>
  <si>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</si>
  <si>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</si>
  <si>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</si>
  <si>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</si>
  <si>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</si>
  <si>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</si>
  <si>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</si>
  <si>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</si>
  <si>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</si>
  <si>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</si>
  <si>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</si>
  <si>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</si>
  <si>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</si>
  <si>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</si>
  <si>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</si>
  <si>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</si>
  <si>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</si>
  <si>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</si>
  <si>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</si>
  <si>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</si>
  <si>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</si>
  <si>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</si>
  <si>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</si>
  <si>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</si>
  <si>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</si>
  <si>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</si>
  <si>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</si>
  <si>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</si>
  <si>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</si>
  <si>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</si>
  <si>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</si>
  <si>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</si>
  <si>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</si>
  <si>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</si>
  <si>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</si>
  <si>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</si>
  <si>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</si>
  <si>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</si>
  <si>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</si>
  <si>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</si>
  <si>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</si>
  <si>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</si>
  <si>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</si>
  <si>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</si>
  <si>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</si>
  <si>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</si>
  <si>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</si>
  <si>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</si>
  <si>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</si>
  <si>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</si>
  <si>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</si>
  <si>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</si>
  <si>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</si>
  <si>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</si>
  <si>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</si>
  <si>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</si>
  <si>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</si>
  <si>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</si>
  <si>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</si>
  <si>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</si>
  <si>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</si>
  <si>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</si>
  <si>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</si>
  <si>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</si>
  <si>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</si>
  <si>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</si>
  <si>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</si>
  <si>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</si>
  <si>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</si>
  <si>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</si>
  <si>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</si>
  <si>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</si>
  <si>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</si>
  <si>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</si>
  <si>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</si>
  <si>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</si>
  <si>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</si>
  <si>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</si>
  <si>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</si>
  <si>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</si>
  <si>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</si>
  <si>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</si>
  <si>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</si>
  <si>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</si>
  <si>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</si>
  <si>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</si>
  <si>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</si>
  <si>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</si>
  <si>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</si>
  <si>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</si>
  <si>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</si>
  <si>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</si>
  <si>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</si>
  <si>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</si>
  <si>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</si>
  <si>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</si>
  <si>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</si>
  <si>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</si>
  <si>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</si>
  <si>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</si>
  <si>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</si>
  <si>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</si>
  <si>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</si>
  <si>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</si>
  <si>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</si>
  <si>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</si>
  <si>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</si>
  <si>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</si>
  <si>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</si>
  <si>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</si>
  <si>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</si>
  <si>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</si>
  <si>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</si>
  <si>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</si>
  <si>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</si>
  <si>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</si>
  <si>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</si>
  <si>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</si>
  <si>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</si>
  <si>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</si>
  <si>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</si>
  <si>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</si>
  <si>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</si>
  <si>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</si>
  <si>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</si>
  <si>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</si>
  <si>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</si>
  <si>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</si>
  <si>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</si>
  <si>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</si>
  <si>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</si>
  <si>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</si>
  <si>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</si>
  <si>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</si>
  <si>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</si>
  <si>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</si>
  <si>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</si>
  <si>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</si>
  <si>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</si>
  <si>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</si>
  <si>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</si>
  <si>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</si>
  <si>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</si>
  <si>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</si>
  <si>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</si>
  <si>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</si>
  <si>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</si>
  <si>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</si>
  <si>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</si>
  <si>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</si>
  <si>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</si>
  <si>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</si>
  <si>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</si>
  <si>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</si>
  <si>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</si>
  <si>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</si>
  <si>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</si>
  <si>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</si>
  <si>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</si>
  <si>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</si>
  <si>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</si>
  <si>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</si>
  <si>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</si>
  <si>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</si>
  <si>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</si>
  <si>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</si>
  <si>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</si>
  <si>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</si>
  <si>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</si>
  <si>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</si>
  <si>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</si>
  <si>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</si>
  <si>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</si>
  <si>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</si>
  <si>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</si>
  <si>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</si>
  <si>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</si>
  <si>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</si>
  <si>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</si>
  <si>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</si>
  <si>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</si>
  <si>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</si>
  <si>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</si>
  <si>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</si>
  <si>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</si>
  <si>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</si>
  <si>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</si>
  <si>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</si>
  <si>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</si>
  <si>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</si>
  <si>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</si>
  <si>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</si>
  <si>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</si>
  <si>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</si>
  <si>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</si>
  <si>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</si>
  <si>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</si>
  <si>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</si>
  <si>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</si>
  <si>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</si>
  <si>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</si>
  <si>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</si>
  <si>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</si>
  <si>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</si>
  <si>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</si>
  <si>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</si>
  <si>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</si>
  <si>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</si>
  <si>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</si>
  <si>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</si>
  <si>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</si>
  <si>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</si>
  <si>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</si>
  <si>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</si>
  <si>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</si>
  <si>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</si>
  <si>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</si>
  <si>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</si>
  <si>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</si>
  <si>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</si>
  <si>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</si>
  <si>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</si>
  <si>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</si>
  <si>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</si>
  <si>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</si>
  <si>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</si>
  <si>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</si>
  <si>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</si>
  <si>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</si>
  <si>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</si>
  <si>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</si>
  <si>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</si>
  <si>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</si>
  <si>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</si>
  <si>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</si>
  <si>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</si>
  <si>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</si>
  <si>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</si>
  <si>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</si>
  <si>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</si>
  <si>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</si>
  <si>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</si>
  <si>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</si>
  <si>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</si>
  <si>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</si>
  <si>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</si>
  <si>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</si>
  <si>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</si>
  <si>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</si>
  <si>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</si>
  <si>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</si>
  <si>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</si>
  <si>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</si>
  <si>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</si>
  <si>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</si>
  <si>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</si>
  <si>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</si>
  <si>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</si>
  <si>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</si>
  <si>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</si>
  <si>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</si>
  <si>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</si>
  <si>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</si>
  <si>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</si>
  <si>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</si>
  <si>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</si>
  <si>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</si>
  <si>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</si>
  <si>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</si>
  <si>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</si>
  <si>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</si>
  <si>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</si>
  <si>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</si>
  <si>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</si>
  <si>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</si>
  <si>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</si>
  <si>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</si>
  <si>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</si>
  <si>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</si>
  <si>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</si>
  <si>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</si>
  <si>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</si>
  <si>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</si>
  <si>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</si>
  <si>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</si>
  <si>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</si>
  <si>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</si>
  <si>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</si>
  <si>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</si>
  <si>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</si>
  <si>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</si>
  <si>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</si>
  <si>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</si>
  <si>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</si>
  <si>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</si>
  <si>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</si>
  <si>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</si>
  <si>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</si>
  <si>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</si>
  <si>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</si>
  <si>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</si>
  <si>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</si>
  <si>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</si>
  <si>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</si>
  <si>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</si>
  <si>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</si>
  <si>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</si>
  <si>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</si>
  <si>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</si>
  <si>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</si>
  <si>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</si>
  <si>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</si>
  <si>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</si>
  <si>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</si>
  <si>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</si>
  <si>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</si>
  <si>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</si>
  <si>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</si>
  <si>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</si>
  <si>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</si>
  <si>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</si>
  <si>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</si>
  <si>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</si>
  <si>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</si>
  <si>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</si>
  <si>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</si>
  <si>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</si>
  <si>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</si>
  <si>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</si>
  <si>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</si>
  <si>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</si>
  <si>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</si>
  <si>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</si>
  <si>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</si>
  <si>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</si>
  <si>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</si>
  <si>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</si>
  <si>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</si>
  <si>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</si>
  <si>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</si>
  <si>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</si>
  <si>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</si>
  <si>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</si>
  <si>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</si>
  <si>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</si>
  <si>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</si>
  <si>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</si>
  <si>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</si>
  <si>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</si>
  <si>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</si>
  <si>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</si>
  <si>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</si>
  <si>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</si>
  <si>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</si>
  <si>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</si>
  <si>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</si>
  <si>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</si>
  <si>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</si>
  <si>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</si>
  <si>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</si>
  <si>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</si>
  <si>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</si>
  <si>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</si>
  <si>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</si>
  <si>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</si>
  <si>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</si>
  <si>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</si>
  <si>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</si>
  <si>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</si>
  <si>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</si>
  <si>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</si>
  <si>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</si>
  <si>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</si>
  <si>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</si>
  <si>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</si>
  <si>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</si>
  <si>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</si>
  <si>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</si>
  <si>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</si>
  <si>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</si>
  <si>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</si>
  <si>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</si>
  <si>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</si>
  <si>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</si>
  <si>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</si>
  <si>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</si>
  <si>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</si>
  <si>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</si>
  <si>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</si>
  <si>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</si>
  <si>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</si>
  <si>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</si>
  <si>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</si>
  <si>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</si>
  <si>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</si>
  <si>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</si>
  <si>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</si>
  <si>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</si>
  <si>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</si>
  <si>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</si>
  <si>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</si>
  <si>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</si>
  <si>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</si>
  <si>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</si>
  <si>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</si>
  <si>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</si>
  <si>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</si>
  <si>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</si>
  <si>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</si>
  <si>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</si>
  <si>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</si>
  <si>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</si>
  <si>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</si>
  <si>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</si>
  <si>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</si>
  <si>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</si>
  <si>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</si>
  <si>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</si>
  <si>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</si>
  <si>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</si>
  <si>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</si>
  <si>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</si>
  <si>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</si>
  <si>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</si>
  <si>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</si>
  <si>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</si>
  <si>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</si>
  <si>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</si>
  <si>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</si>
  <si>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</si>
  <si>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</si>
  <si>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</si>
  <si>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</si>
  <si>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</si>
  <si>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</si>
  <si>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</si>
  <si>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</si>
  <si>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</si>
  <si>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</si>
  <si>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</si>
  <si>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</si>
  <si>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</si>
  <si>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</si>
  <si>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</si>
  <si>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</si>
  <si>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</si>
  <si>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</si>
  <si>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</si>
  <si>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</si>
  <si>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</si>
  <si>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</si>
  <si>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</si>
  <si>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</si>
  <si>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</si>
  <si>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</si>
  <si>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</si>
  <si>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</si>
  <si>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</si>
  <si>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</si>
  <si>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</si>
  <si>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</si>
  <si>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</si>
  <si>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</si>
  <si>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</si>
  <si>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</si>
  <si>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</si>
  <si>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</si>
  <si>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</si>
  <si>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</si>
  <si>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</si>
  <si>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</si>
  <si>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</si>
  <si>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</si>
  <si>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</si>
  <si>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</si>
  <si>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</si>
  <si>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</si>
  <si>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</si>
  <si>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</si>
  <si>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</si>
  <si>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</si>
  <si>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</si>
  <si>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</si>
  <si>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</si>
  <si>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</si>
  <si>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</si>
  <si>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</si>
  <si>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</si>
  <si>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</si>
  <si>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</si>
  <si>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</si>
  <si>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</si>
  <si>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</si>
  <si>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</si>
  <si>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</si>
  <si>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</si>
  <si>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</si>
  <si>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</si>
  <si>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</si>
  <si>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</si>
  <si>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</si>
  <si>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</si>
  <si>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</si>
  <si>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</si>
  <si>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</si>
  <si>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</si>
  <si>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</si>
  <si>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</si>
  <si>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</si>
  <si>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</si>
  <si>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</si>
  <si>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</si>
  <si>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</si>
  <si>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</si>
  <si>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</si>
  <si>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</si>
  <si>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</si>
  <si>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</si>
  <si>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</si>
  <si>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</si>
  <si>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</si>
  <si>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</si>
  <si>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</si>
  <si>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</si>
  <si>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</si>
  <si>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</si>
  <si>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</si>
  <si>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</si>
  <si>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</si>
  <si>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</si>
  <si>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</si>
  <si>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</si>
  <si>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</si>
  <si>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</si>
  <si>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</si>
  <si>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</si>
  <si>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</si>
  <si>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</si>
  <si>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</si>
  <si>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</si>
  <si>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</si>
  <si>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</si>
  <si>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</si>
  <si>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</si>
  <si>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</si>
  <si>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</si>
  <si>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</si>
  <si>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</si>
  <si>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</si>
  <si>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</si>
  <si>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</si>
  <si>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</si>
  <si>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</si>
  <si>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</si>
  <si>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</si>
  <si>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</si>
  <si>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</si>
  <si>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</si>
  <si>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</si>
  <si>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</si>
  <si>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</si>
  <si>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</si>
  <si>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</si>
  <si>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</si>
  <si>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</si>
  <si>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</si>
  <si>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</si>
  <si>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</si>
  <si>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</si>
  <si>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</si>
  <si>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</si>
  <si>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</si>
  <si>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</si>
  <si>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</si>
  <si>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</si>
  <si>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</si>
  <si>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</si>
  <si>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</si>
  <si>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</si>
  <si>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</si>
  <si>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</si>
  <si>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</si>
  <si>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</si>
  <si>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</si>
  <si>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</si>
  <si>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</si>
  <si>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</si>
  <si>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</si>
  <si>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</si>
  <si>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</si>
  <si>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</si>
  <si>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</si>
  <si>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</si>
  <si>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</si>
  <si>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</si>
  <si>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</si>
  <si>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</si>
  <si>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</si>
  <si>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</si>
  <si>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</si>
  <si>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</si>
  <si>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</si>
  <si>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</si>
  <si>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</si>
  <si>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</si>
  <si>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</si>
  <si>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</si>
  <si>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</si>
  <si>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</si>
  <si>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</si>
  <si>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</si>
  <si>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</si>
  <si>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</si>
  <si>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</si>
  <si>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</si>
  <si>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</si>
  <si>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</si>
  <si>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</si>
  <si>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</si>
  <si>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</si>
  <si>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</si>
  <si>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</si>
  <si>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</si>
  <si>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</si>
  <si>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</si>
  <si>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</si>
  <si>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</si>
  <si>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</si>
  <si>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</si>
  <si>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</si>
  <si>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</si>
  <si>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</si>
  <si>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</si>
  <si>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</si>
  <si>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</si>
  <si>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</si>
  <si>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</si>
  <si>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</si>
  <si>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</si>
  <si>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</si>
  <si>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</si>
  <si>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</si>
  <si>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</si>
  <si>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</si>
  <si>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</si>
  <si>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</si>
  <si>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</si>
  <si>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</si>
  <si>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</si>
  <si>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</si>
  <si>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</si>
  <si>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</si>
  <si>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</si>
  <si>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</si>
  <si>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</si>
  <si>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</si>
  <si>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</si>
  <si>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</si>
  <si>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</si>
  <si>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</si>
  <si>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</si>
  <si>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</si>
  <si>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</si>
  <si>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</si>
  <si>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</si>
  <si>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</si>
  <si>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</si>
  <si>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</si>
  <si>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</si>
  <si>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</si>
  <si>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</si>
  <si>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</si>
  <si>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</si>
  <si>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</si>
  <si>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</si>
  <si>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</si>
  <si>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</si>
  <si>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</si>
  <si>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</si>
  <si>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</si>
  <si>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</si>
  <si>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</si>
  <si>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</si>
  <si>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</si>
  <si>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</si>
  <si>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</si>
  <si>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</si>
  <si>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</si>
  <si>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</si>
  <si>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</si>
  <si>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</si>
  <si>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</si>
  <si>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</si>
  <si>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</si>
  <si>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</si>
  <si>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</si>
  <si>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</si>
  <si>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</si>
  <si>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</si>
  <si>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</si>
  <si>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</si>
  <si>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</si>
  <si>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</si>
  <si>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</si>
  <si>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</si>
  <si>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</si>
  <si>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</si>
  <si>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</si>
  <si>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</si>
  <si>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</si>
  <si>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</si>
  <si>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</si>
  <si>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</si>
  <si>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</si>
  <si>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</si>
  <si>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</si>
  <si>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</si>
  <si>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</si>
  <si>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</si>
  <si>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</si>
  <si>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</si>
  <si>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</si>
  <si>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</si>
  <si>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</si>
  <si>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</si>
  <si>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</si>
  <si>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</si>
  <si>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</si>
  <si>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</si>
  <si>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</si>
  <si>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</si>
  <si>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</si>
  <si>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</si>
  <si>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</si>
  <si>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</si>
  <si>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</si>
  <si>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</si>
  <si>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</si>
  <si>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</si>
  <si>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</si>
  <si>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</si>
  <si>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</si>
  <si>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</si>
  <si>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</si>
  <si>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</si>
  <si>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</si>
  <si>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</si>
  <si>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</si>
  <si>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</si>
  <si>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</si>
  <si>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</si>
  <si>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</si>
  <si>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</si>
  <si>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</si>
  <si>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</si>
  <si>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</si>
  <si>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</si>
  <si>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</si>
  <si>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</si>
  <si>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</si>
  <si>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</si>
  <si>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</si>
  <si>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</si>
  <si>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</si>
  <si>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</si>
  <si>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</si>
  <si>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</si>
  <si>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</si>
  <si>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</si>
  <si>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</si>
  <si>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</si>
  <si>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</si>
  <si>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</si>
  <si>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</si>
  <si>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</si>
  <si>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</si>
  <si>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</si>
  <si>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</si>
  <si>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</si>
  <si>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</si>
  <si>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</si>
  <si>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</si>
  <si>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</si>
  <si>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</si>
  <si>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</si>
  <si>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</si>
  <si>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</si>
  <si>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</si>
  <si>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</si>
  <si>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</si>
  <si>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</si>
  <si>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</si>
  <si>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</si>
  <si>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</si>
  <si>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</si>
  <si>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</si>
  <si>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</si>
  <si>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</si>
  <si>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</si>
  <si>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</si>
  <si>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</si>
  <si>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</si>
  <si>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</si>
  <si>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</si>
  <si>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</si>
  <si>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</si>
  <si>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</si>
  <si>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</si>
  <si>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</si>
  <si>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</si>
  <si>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</si>
  <si>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</si>
  <si>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</si>
  <si>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</si>
  <si>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</si>
  <si>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</si>
  <si>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</si>
  <si>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</si>
  <si>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</si>
  <si>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</si>
  <si>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</si>
  <si>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</si>
  <si>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</si>
  <si>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</si>
  <si>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</si>
  <si>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</si>
  <si>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</si>
  <si>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</si>
  <si>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</si>
  <si>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</si>
  <si>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</si>
  <si>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</si>
  <si>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</si>
  <si>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</si>
  <si>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</si>
  <si>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</si>
  <si>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</si>
  <si>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</si>
  <si>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</si>
  <si>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</si>
  <si>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</si>
  <si>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</si>
  <si>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</si>
  <si>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</si>
  <si>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</si>
  <si>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</si>
  <si>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</si>
  <si>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</si>
  <si>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</si>
  <si>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</si>
  <si>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</si>
  <si>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</si>
  <si>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</si>
  <si>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</si>
  <si>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</si>
  <si>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</si>
  <si>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</si>
  <si>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</si>
  <si>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</si>
  <si>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</si>
  <si>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</si>
  <si>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</si>
  <si>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</si>
  <si>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</si>
  <si>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</si>
  <si>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</si>
  <si>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</si>
  <si>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</si>
  <si>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</si>
  <si>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</si>
  <si>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</si>
  <si>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</si>
  <si>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</si>
  <si>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</si>
  <si>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</si>
  <si>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</si>
  <si>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</si>
  <si>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</si>
  <si>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</si>
  <si>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</si>
  <si>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</si>
  <si>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</si>
  <si>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</si>
  <si>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</si>
  <si>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</si>
  <si>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</si>
  <si>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</si>
  <si>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</si>
  <si>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</si>
  <si>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</si>
  <si>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</si>
  <si>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</si>
  <si>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</si>
  <si>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</si>
  <si>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</si>
  <si>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</si>
  <si>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</si>
  <si>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</si>
  <si>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</si>
  <si>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</si>
  <si>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</si>
  <si>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</si>
  <si>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</si>
  <si>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</si>
  <si>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</si>
  <si>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</si>
  <si>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</si>
  <si>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</si>
  <si>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</si>
  <si>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</si>
  <si>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</si>
  <si>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</si>
  <si>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</si>
  <si>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</si>
  <si>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</si>
  <si>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</si>
  <si>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</si>
  <si>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</si>
  <si>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</si>
  <si>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</si>
  <si>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</si>
  <si>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</si>
  <si>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</si>
  <si>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</si>
  <si>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</si>
  <si>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</si>
  <si>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</si>
  <si>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</si>
  <si>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</si>
  <si>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</si>
  <si>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</si>
  <si>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</si>
  <si>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</si>
  <si>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</si>
  <si>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</si>
  <si>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</si>
  <si>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</si>
  <si>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</si>
  <si>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</si>
  <si>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</si>
  <si>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</si>
  <si>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</si>
  <si>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</si>
  <si>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</si>
  <si>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</si>
  <si>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</si>
  <si>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</si>
  <si>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</si>
  <si>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</si>
  <si>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</si>
  <si>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</si>
  <si>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</si>
  <si>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</si>
  <si>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</si>
  <si>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</si>
  <si>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</si>
  <si>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</si>
  <si>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</si>
  <si>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</si>
  <si>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</si>
  <si>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</si>
  <si>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</si>
  <si>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</si>
  <si>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</si>
  <si>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</si>
  <si>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</si>
  <si>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</si>
  <si>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</si>
  <si>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</si>
  <si>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</si>
  <si>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</si>
  <si>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</si>
  <si>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</si>
  <si>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</si>
  <si>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</si>
  <si>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</si>
  <si>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</si>
  <si>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</si>
  <si>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</si>
  <si>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</si>
  <si>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</si>
  <si>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</si>
  <si>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</si>
  <si>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</si>
  <si>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</si>
  <si>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</si>
  <si>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</si>
  <si>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</si>
  <si>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</si>
  <si>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</si>
  <si>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</si>
  <si>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</si>
  <si>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</si>
  <si>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</si>
  <si>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</si>
  <si>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</si>
  <si>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</si>
  <si>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</si>
  <si>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</si>
  <si>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</si>
  <si>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</si>
  <si>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</si>
  <si>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</si>
  <si>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</si>
  <si>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</si>
  <si>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</si>
  <si>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</si>
  <si>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</si>
  <si>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</si>
  <si>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</si>
  <si>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</si>
  <si>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</si>
  <si>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</si>
  <si>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</si>
  <si>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</si>
  <si>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</si>
  <si>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</si>
  <si>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</si>
  <si>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</si>
  <si>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</si>
  <si>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</si>
  <si>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</si>
  <si>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</si>
  <si>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</si>
  <si>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</si>
  <si>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</si>
  <si>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</si>
  <si>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</si>
  <si>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</si>
  <si>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</si>
  <si>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</si>
  <si>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</si>
  <si>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</si>
  <si>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</si>
  <si>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</si>
  <si>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</si>
  <si>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</si>
  <si>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</si>
  <si>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</si>
  <si>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</si>
  <si>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</si>
  <si>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</si>
  <si>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</si>
  <si>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</si>
  <si>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</si>
  <si>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</si>
  <si>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</si>
  <si>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</si>
  <si>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</si>
  <si>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</si>
  <si>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</si>
  <si>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</si>
  <si>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</si>
  <si>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</si>
  <si>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</si>
  <si>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</si>
  <si>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</si>
  <si>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</si>
  <si>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</si>
  <si>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</si>
  <si>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</si>
  <si>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</si>
  <si>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</si>
  <si>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</si>
  <si>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</si>
  <si>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</si>
  <si>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</si>
  <si>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</si>
  <si>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</si>
  <si>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</si>
  <si>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</si>
  <si>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</si>
  <si>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</si>
  <si>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</si>
  <si>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</si>
  <si>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</si>
  <si>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</si>
  <si>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</si>
  <si>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</si>
  <si>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</si>
  <si>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</si>
  <si>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</si>
  <si>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</si>
  <si>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</si>
  <si>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</si>
  <si>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</si>
  <si>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</si>
  <si>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</si>
  <si>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</si>
  <si>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</si>
  <si>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</si>
  <si>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</si>
  <si>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</si>
  <si>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</si>
  <si>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</si>
  <si>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</si>
  <si>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</si>
  <si>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</si>
  <si>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</si>
  <si>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</si>
  <si>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</si>
  <si>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</si>
  <si>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</si>
  <si>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</si>
  <si>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</si>
  <si>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</si>
  <si>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</si>
  <si>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</si>
  <si>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</si>
  <si>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</si>
  <si>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</si>
  <si>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</si>
  <si>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</si>
  <si>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</si>
  <si>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</si>
  <si>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</si>
  <si>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</si>
  <si>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</si>
  <si>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</si>
  <si>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</si>
  <si>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</si>
  <si>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</si>
  <si>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</si>
  <si>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</si>
  <si>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</si>
  <si>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</si>
  <si>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</si>
  <si>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</si>
  <si>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</si>
  <si>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</si>
  <si>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</si>
  <si>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</si>
  <si>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</si>
  <si>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</si>
  <si>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</si>
  <si>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</si>
  <si>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</si>
  <si>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</si>
  <si>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</si>
  <si>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</si>
  <si>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</si>
  <si>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</si>
  <si>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</si>
  <si>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</si>
  <si>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</si>
  <si>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</si>
  <si>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</si>
  <si>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</si>
  <si>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</si>
  <si>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</si>
  <si>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</si>
  <si>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</si>
  <si>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</si>
  <si>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</si>
  <si>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</si>
  <si>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</si>
  <si>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</si>
  <si>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</si>
  <si>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</si>
  <si>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</si>
  <si>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</si>
  <si>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</si>
  <si>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</si>
  <si>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</si>
  <si>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</si>
  <si>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</si>
  <si>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</si>
  <si>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</si>
  <si>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</si>
  <si>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</si>
  <si>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</si>
  <si>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</si>
  <si>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</si>
  <si>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</si>
  <si>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</si>
  <si>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</si>
  <si>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</si>
  <si>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</si>
  <si>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</si>
  <si>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</si>
  <si>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</si>
  <si>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</si>
  <si>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</si>
  <si>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</si>
  <si>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</si>
  <si>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</si>
  <si>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</si>
  <si>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</si>
  <si>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</si>
  <si>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</si>
  <si>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</si>
  <si>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</si>
  <si>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</si>
  <si>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</si>
  <si>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</si>
  <si>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</si>
  <si>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</si>
  <si>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</si>
  <si>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</si>
  <si>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</si>
  <si>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</si>
  <si>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</si>
  <si>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</si>
  <si>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</si>
  <si>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</si>
  <si>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</si>
  <si>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</si>
  <si>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</si>
  <si>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</si>
  <si>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</si>
  <si>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</si>
  <si>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</si>
  <si>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</si>
  <si>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</si>
  <si>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</si>
  <si>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</si>
  <si>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</si>
  <si>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</si>
  <si>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</si>
  <si>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</si>
  <si>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</si>
  <si>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</si>
  <si>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</si>
  <si>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</si>
  <si>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</si>
  <si>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</si>
  <si>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</si>
  <si>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</si>
  <si>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</si>
  <si>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</si>
  <si>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</si>
  <si>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</si>
  <si>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</si>
  <si>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</si>
  <si>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</si>
  <si>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</si>
  <si>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</si>
  <si>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</si>
  <si>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</si>
  <si>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</si>
  <si>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</si>
  <si>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</si>
  <si>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</si>
  <si>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</si>
  <si>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</si>
  <si>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</si>
  <si>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</si>
  <si>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</si>
  <si>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</si>
  <si>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</si>
  <si>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</si>
  <si>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</si>
  <si>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</si>
  <si>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</si>
  <si>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</si>
  <si>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</si>
  <si>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</si>
  <si>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</si>
  <si>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</si>
  <si>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</si>
  <si>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</si>
  <si>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</si>
  <si>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</si>
  <si>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</si>
  <si>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</si>
  <si>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</si>
  <si>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</si>
  <si>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</si>
  <si>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</si>
  <si>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</si>
  <si>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</si>
  <si>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</si>
  <si>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</si>
  <si>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</si>
  <si>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</si>
  <si>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</si>
  <si>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</si>
  <si>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</si>
  <si>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</si>
  <si>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</si>
  <si>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</si>
  <si>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</si>
  <si>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</si>
  <si>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</si>
  <si>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</si>
  <si>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</si>
  <si>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</si>
  <si>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</si>
  <si>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</si>
  <si>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</si>
  <si>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</si>
  <si>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</si>
  <si>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</si>
  <si>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</si>
  <si>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</si>
  <si>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</si>
  <si>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</si>
  <si>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</si>
  <si>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</si>
  <si>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</si>
  <si>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</si>
  <si>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</si>
  <si>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</si>
  <si>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</si>
  <si>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</si>
  <si>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</si>
  <si>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</si>
  <si>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</si>
  <si>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</si>
  <si>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</si>
  <si>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</si>
  <si>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</si>
  <si>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</si>
  <si>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</si>
  <si>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</si>
  <si>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</si>
  <si>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</si>
  <si>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</si>
  <si>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</si>
  <si>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</si>
  <si>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</si>
  <si>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</si>
  <si>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</si>
  <si>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</si>
  <si>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</si>
  <si>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</si>
  <si>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</si>
  <si>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</si>
  <si>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</si>
  <si>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</si>
  <si>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</si>
  <si>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</si>
  <si>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</si>
  <si>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</si>
  <si>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</si>
  <si>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</si>
  <si>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</si>
  <si>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</si>
  <si>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</si>
  <si>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</si>
  <si>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</si>
  <si>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</si>
  <si>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</si>
  <si>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</si>
  <si>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</si>
  <si>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</si>
  <si>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</si>
  <si>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</si>
  <si>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</si>
  <si>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</si>
  <si>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</si>
  <si>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</si>
  <si>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</si>
  <si>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</si>
  <si>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</si>
  <si>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</si>
  <si>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</si>
  <si>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</si>
  <si>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</si>
  <si>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</si>
  <si>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</si>
  <si>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</si>
  <si>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</si>
  <si>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</si>
  <si>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</si>
  <si>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</si>
  <si>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</si>
  <si>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</si>
  <si>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</si>
  <si>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</si>
  <si>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</si>
  <si>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</si>
  <si>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</si>
  <si>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</si>
  <si>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</si>
  <si>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</si>
  <si>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</si>
  <si>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</si>
  <si>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</si>
  <si>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</si>
  <si>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</si>
  <si>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</si>
  <si>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</si>
  <si>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</si>
  <si>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</si>
  <si>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</si>
  <si>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</si>
  <si>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</si>
  <si>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</si>
  <si>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</si>
  <si>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</si>
  <si>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</si>
  <si>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</si>
  <si>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</si>
  <si>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</si>
  <si>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</si>
  <si>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</si>
  <si>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</si>
  <si>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</si>
  <si>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</si>
  <si>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</si>
  <si>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</si>
  <si>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</si>
  <si>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</si>
  <si>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</si>
  <si>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</si>
  <si>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</si>
  <si>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</si>
  <si>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</si>
  <si>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</si>
  <si>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</si>
  <si>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</si>
  <si>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</si>
  <si>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</si>
  <si>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</si>
  <si>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</si>
  <si>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</si>
  <si>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</si>
  <si>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</si>
  <si>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</si>
  <si>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</si>
  <si>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</si>
  <si>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</si>
  <si>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</si>
  <si>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</si>
  <si>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</si>
  <si>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</si>
  <si>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</si>
  <si>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</si>
  <si>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</si>
  <si>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</si>
  <si>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</si>
  <si>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</si>
  <si>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</si>
  <si>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</si>
  <si>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</si>
  <si>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</si>
  <si>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</si>
  <si>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</si>
  <si>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</si>
  <si>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</si>
  <si>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</si>
  <si>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</si>
  <si>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</si>
  <si>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</si>
  <si>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</si>
  <si>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</si>
  <si>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</si>
  <si>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</si>
  <si>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</si>
  <si>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</si>
  <si>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</si>
  <si>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</si>
  <si>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</si>
  <si>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</si>
  <si>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</si>
  <si>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</si>
  <si>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</si>
  <si>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</si>
  <si>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</si>
  <si>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</si>
  <si>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</si>
  <si>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</si>
  <si>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</si>
  <si>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</si>
  <si>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</si>
  <si>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</si>
  <si>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</si>
  <si>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</si>
  <si>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</si>
  <si>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</si>
  <si>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</si>
  <si>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</si>
  <si>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</si>
  <si>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</si>
  <si>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</si>
  <si>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</si>
  <si>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</si>
  <si>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</si>
  <si>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</si>
  <si>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</si>
  <si>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</si>
  <si>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</si>
  <si>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</si>
  <si>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</si>
  <si>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</si>
  <si>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</si>
  <si>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</si>
  <si>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</si>
  <si>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</si>
  <si>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</si>
  <si>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</si>
  <si>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</si>
  <si>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</si>
  <si>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</si>
  <si>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</si>
  <si>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</si>
  <si>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</si>
  <si>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</si>
  <si>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</si>
  <si>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</si>
  <si>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</si>
  <si>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</si>
  <si>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</si>
  <si>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</si>
  <si>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</si>
  <si>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</si>
  <si>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</si>
  <si>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</si>
  <si>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</si>
  <si>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</si>
  <si>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</si>
  <si>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</si>
  <si>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</si>
  <si>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</si>
  <si>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</si>
  <si>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</si>
  <si>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</si>
  <si>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</si>
  <si>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</si>
  <si>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</si>
  <si>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</si>
  <si>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</si>
  <si>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</si>
  <si>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</si>
  <si>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</si>
  <si>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</si>
  <si>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</si>
  <si>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</si>
  <si>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</si>
  <si>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</si>
  <si>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</si>
  <si>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</si>
  <si>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</si>
  <si>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</si>
  <si>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</si>
  <si>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</si>
  <si>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</si>
  <si>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</si>
  <si>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</si>
  <si>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</si>
  <si>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</si>
  <si>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</si>
  <si>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</si>
  <si>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</si>
  <si>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</si>
  <si>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</si>
  <si>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</si>
  <si>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</si>
  <si>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</si>
  <si>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</si>
  <si>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</si>
  <si>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</si>
  <si>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</si>
  <si>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</si>
  <si>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</si>
  <si>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</si>
  <si>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</si>
  <si>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</si>
  <si>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</si>
  <si>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</si>
  <si>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</si>
  <si>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</si>
  <si>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</si>
  <si>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</si>
  <si>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</si>
  <si>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</si>
  <si>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</si>
  <si>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</si>
  <si>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</si>
  <si>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</si>
  <si>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</si>
  <si>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</si>
  <si>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</si>
  <si>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</si>
  <si>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</si>
  <si>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</si>
  <si>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</si>
  <si>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</si>
  <si>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</si>
  <si>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</si>
  <si>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</si>
  <si>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</si>
  <si>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</si>
  <si>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</si>
  <si>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</si>
  <si>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</si>
  <si>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</si>
  <si>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</si>
  <si>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</si>
  <si>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</si>
  <si>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</si>
  <si>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</si>
  <si>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</si>
  <si>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</si>
  <si>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</si>
  <si>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</si>
  <si>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</si>
  <si>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</si>
  <si>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</si>
  <si>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</si>
  <si>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</si>
  <si>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</si>
  <si>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</si>
  <si>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</si>
  <si>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</si>
  <si>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</si>
  <si>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</si>
  <si>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</si>
  <si>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</si>
  <si>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</si>
  <si>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</si>
  <si>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</si>
  <si>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</si>
  <si>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</si>
  <si>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</si>
  <si>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</si>
  <si>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</si>
  <si>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</si>
  <si>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</si>
  <si>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</si>
  <si>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</si>
  <si>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</si>
  <si>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</si>
  <si>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</si>
  <si>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</si>
  <si>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</si>
  <si>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</si>
  <si>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</si>
  <si>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</si>
  <si>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</si>
  <si>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</si>
  <si>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</si>
  <si>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</si>
  <si>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</si>
  <si>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</si>
  <si>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</si>
  <si>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</si>
  <si>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</si>
  <si>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</si>
  <si>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</si>
  <si>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</si>
  <si>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</si>
  <si>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</si>
  <si>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</si>
  <si>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</si>
  <si>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</si>
  <si>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</si>
  <si>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</si>
  <si>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</si>
  <si>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</si>
  <si>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</si>
  <si>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</si>
  <si>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</si>
  <si>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</si>
  <si>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</si>
  <si>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</si>
  <si>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</si>
  <si>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</si>
  <si>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</si>
  <si>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</si>
  <si>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</si>
  <si>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</si>
  <si>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</si>
  <si>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</si>
  <si>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</si>
  <si>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</si>
  <si>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</si>
  <si>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</si>
  <si>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</si>
  <si>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</si>
  <si>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</si>
  <si>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</si>
  <si>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</si>
  <si>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</si>
  <si>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</si>
  <si>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</si>
  <si>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</si>
  <si>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</si>
  <si>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</si>
  <si>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</si>
  <si>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</si>
  <si>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</si>
  <si>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</si>
  <si>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</si>
  <si>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</si>
  <si>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</si>
  <si>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</si>
  <si>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</si>
  <si>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</si>
  <si>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</si>
  <si>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</si>
  <si>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</si>
  <si>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</si>
  <si>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</si>
  <si>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</si>
  <si>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</si>
  <si>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</si>
  <si>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</si>
  <si>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</si>
  <si>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</si>
  <si>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</si>
  <si>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</si>
  <si>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</si>
  <si>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</si>
  <si>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</si>
  <si>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</si>
  <si>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</si>
  <si>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</si>
  <si>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</si>
  <si>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</si>
  <si>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</si>
  <si>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</si>
  <si>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</si>
  <si>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</si>
  <si>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</si>
  <si>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</si>
  <si>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</si>
  <si>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</si>
  <si>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</si>
  <si>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</si>
  <si>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</si>
  <si>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</si>
  <si>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</si>
  <si>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</si>
  <si>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</si>
  <si>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</si>
  <si>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</si>
  <si>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</si>
  <si>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</si>
  <si>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</si>
  <si>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</si>
  <si>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</si>
  <si>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</si>
  <si>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</si>
  <si>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</si>
  <si>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</si>
  <si>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</si>
  <si>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</si>
  <si>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</si>
  <si>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</si>
  <si>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</si>
  <si>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</si>
  <si>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</si>
  <si>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</si>
  <si>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</si>
  <si>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</si>
  <si>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</si>
  <si>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</si>
  <si>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</si>
  <si>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</si>
  <si>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</si>
  <si>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</si>
  <si>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</si>
  <si>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</si>
  <si>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</si>
  <si>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</si>
  <si>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</si>
  <si>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</si>
  <si>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</si>
  <si>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</si>
  <si>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</si>
  <si>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</si>
  <si>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</si>
  <si>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</si>
  <si>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</si>
  <si>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</si>
  <si>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</si>
  <si>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</si>
  <si>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</si>
  <si>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</si>
  <si>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</si>
  <si>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</si>
  <si>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</si>
  <si>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</si>
  <si>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</si>
  <si>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</si>
  <si>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</si>
  <si>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</si>
  <si>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</si>
  <si>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</si>
  <si>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</si>
  <si>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</si>
  <si>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</si>
  <si>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</si>
  <si>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</si>
  <si>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</si>
  <si>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</si>
  <si>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</si>
  <si>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</si>
  <si>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</si>
  <si>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</si>
  <si>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</si>
  <si>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</si>
  <si>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</si>
  <si>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</si>
  <si>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</si>
  <si>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</si>
  <si>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</si>
  <si>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</si>
  <si>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</si>
  <si>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</si>
  <si>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</si>
  <si>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</si>
  <si>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</si>
  <si>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</si>
  <si>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</si>
  <si>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</si>
  <si>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</si>
  <si>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</si>
  <si>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</si>
  <si>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</si>
  <si>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</si>
  <si>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</si>
  <si>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</si>
  <si>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</si>
  <si>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</si>
  <si>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</si>
  <si>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</si>
  <si>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</si>
  <si>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</si>
  <si>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</si>
  <si>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</si>
  <si>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</si>
  <si>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</si>
  <si>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</si>
  <si>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</si>
  <si>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</si>
  <si>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</si>
  <si>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</si>
  <si>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</si>
  <si>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</si>
  <si>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</si>
  <si>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</si>
  <si>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</si>
  <si>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</si>
  <si>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</si>
  <si>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</si>
  <si>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</si>
  <si>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</si>
  <si>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</si>
  <si>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</si>
  <si>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</si>
  <si>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</si>
  <si>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</si>
  <si>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</si>
  <si>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</si>
  <si>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</si>
  <si>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</si>
  <si>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</si>
  <si>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</si>
  <si>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</si>
  <si>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</si>
  <si>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</si>
  <si>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</si>
  <si>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</si>
  <si>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</si>
  <si>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</si>
  <si>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</si>
  <si>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</si>
  <si>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</si>
  <si>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</si>
  <si>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</si>
  <si>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</si>
  <si>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</si>
  <si>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</si>
  <si>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</si>
  <si>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</si>
  <si>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</si>
  <si>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</si>
  <si>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</si>
  <si>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</si>
  <si>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</si>
  <si>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</si>
  <si>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</si>
  <si>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</si>
  <si>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</si>
  <si>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</si>
  <si>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</si>
  <si>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</si>
  <si>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</si>
  <si>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</si>
  <si>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</si>
  <si>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</si>
  <si>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</si>
  <si>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</si>
  <si>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</si>
  <si>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</si>
  <si>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</si>
  <si>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</si>
  <si>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</si>
  <si>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</si>
  <si>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</si>
  <si>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</si>
  <si>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</si>
  <si>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</si>
  <si>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</si>
  <si>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</si>
  <si>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</si>
  <si>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</si>
  <si>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</si>
  <si>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</si>
  <si>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</si>
  <si>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</si>
  <si>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</si>
  <si>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</si>
  <si>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</si>
  <si>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</si>
  <si>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</si>
  <si>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</si>
  <si>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</si>
  <si>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</si>
  <si>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</si>
  <si>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</si>
  <si>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</si>
  <si>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</si>
  <si>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</si>
  <si>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</si>
  <si>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</si>
  <si>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</si>
  <si>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</si>
  <si>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</si>
  <si>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</si>
  <si>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</si>
  <si>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</si>
  <si>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</si>
  <si>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</si>
  <si>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</si>
  <si>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</si>
  <si>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</si>
  <si>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</si>
  <si>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</si>
  <si>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</si>
  <si>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</si>
  <si>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</si>
  <si>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</si>
  <si>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</si>
  <si>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</si>
  <si>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</si>
  <si>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</si>
  <si>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</si>
  <si>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</si>
  <si>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</si>
  <si>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</si>
  <si>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</si>
  <si>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</si>
  <si>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</si>
  <si>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</si>
  <si>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</si>
  <si>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</si>
  <si>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</si>
  <si>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</si>
  <si>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</si>
  <si>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</si>
  <si>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</si>
  <si>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</si>
  <si>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</si>
  <si>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</si>
  <si>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</si>
  <si>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</si>
  <si>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</si>
  <si>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</si>
  <si>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</si>
  <si>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</si>
  <si>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</si>
  <si>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</si>
  <si>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</si>
  <si>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</si>
  <si>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</si>
  <si>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</si>
  <si>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</si>
  <si>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</si>
  <si>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</si>
  <si>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</si>
  <si>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</si>
  <si>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</si>
  <si>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</si>
  <si>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</si>
  <si>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</si>
  <si>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</si>
  <si>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</si>
  <si>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</si>
  <si>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</si>
  <si>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</si>
  <si>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</si>
  <si>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</si>
  <si>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</si>
  <si>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</si>
  <si>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</si>
  <si>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</si>
  <si>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</si>
  <si>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</si>
  <si>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</si>
  <si>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</si>
  <si>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</si>
  <si>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</si>
  <si>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</si>
  <si>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</si>
  <si>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</si>
  <si>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</si>
  <si>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</si>
  <si>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</si>
  <si>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</si>
  <si>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</si>
  <si>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</si>
  <si>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</si>
  <si>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</si>
  <si>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</si>
  <si>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</si>
  <si>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</si>
  <si>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</si>
  <si>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</si>
  <si>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</si>
  <si>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</si>
  <si>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</si>
  <si>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</si>
  <si>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</si>
  <si>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</si>
  <si>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</si>
  <si>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</si>
  <si>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</si>
  <si>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</si>
  <si>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</si>
  <si>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</si>
  <si>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</si>
  <si>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</si>
  <si>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</si>
  <si>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</si>
  <si>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</si>
  <si>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</si>
  <si>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</si>
  <si>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</si>
  <si>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</si>
  <si>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</si>
  <si>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</si>
  <si>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</si>
  <si>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</si>
  <si>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</si>
  <si>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</si>
  <si>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</si>
  <si>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</si>
  <si>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</si>
  <si>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</si>
  <si>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</si>
  <si>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</si>
  <si>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</si>
  <si>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</si>
  <si>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</si>
  <si>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</si>
  <si>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</si>
  <si>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</si>
  <si>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</si>
  <si>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</si>
  <si>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</si>
  <si>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</si>
  <si>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</si>
  <si>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</si>
  <si>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</si>
  <si>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</si>
  <si>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</si>
  <si>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</si>
  <si>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</si>
  <si>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</si>
  <si>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</si>
  <si>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</si>
  <si>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</si>
  <si>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</si>
  <si>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</si>
  <si>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</si>
  <si>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</si>
  <si>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</si>
  <si>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</si>
  <si>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</si>
  <si>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</si>
  <si>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</si>
  <si>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</si>
  <si>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</si>
  <si>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</si>
  <si>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</si>
  <si>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</si>
  <si>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</si>
  <si>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</si>
  <si>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</si>
  <si>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</si>
  <si>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</si>
  <si>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</si>
  <si>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</si>
  <si>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</si>
  <si>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</si>
  <si>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</si>
  <si>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</si>
  <si>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</si>
  <si>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</si>
  <si>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</si>
  <si>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</si>
  <si>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</si>
  <si>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</si>
  <si>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</si>
  <si>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</si>
  <si>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</si>
  <si>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</si>
  <si>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</si>
  <si>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</si>
  <si>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</si>
  <si>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</si>
  <si>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</si>
  <si>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</si>
  <si>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</si>
  <si>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</si>
  <si>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</si>
  <si>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</si>
  <si>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</si>
  <si>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</si>
  <si>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</si>
  <si>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</si>
  <si>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</si>
  <si>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</si>
  <si>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</si>
  <si>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</si>
  <si>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</si>
  <si>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</si>
  <si>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</si>
  <si>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</si>
  <si>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</si>
  <si>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</si>
  <si>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</si>
  <si>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</si>
  <si>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</si>
  <si>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</si>
  <si>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</si>
  <si>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</si>
  <si>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</si>
  <si>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</si>
  <si>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</si>
  <si>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</si>
  <si>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</si>
  <si>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</si>
  <si>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</si>
  <si>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</si>
  <si>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</si>
  <si>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</si>
  <si>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</si>
  <si>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</si>
  <si>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</si>
  <si>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</si>
  <si>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</si>
  <si>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</si>
  <si>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</si>
  <si>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</si>
  <si>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</si>
  <si>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</si>
  <si>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</si>
  <si>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</si>
  <si>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</si>
  <si>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</si>
  <si>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</si>
  <si>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</si>
  <si>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</si>
  <si>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</si>
  <si>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</si>
  <si>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</si>
  <si>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</si>
  <si>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</si>
  <si>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</si>
  <si>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</si>
  <si>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</si>
  <si>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</si>
  <si>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</si>
  <si>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</si>
  <si>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</si>
  <si>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</si>
  <si>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</si>
  <si>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</si>
  <si>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</si>
  <si>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</si>
  <si>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</si>
  <si>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</si>
  <si>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</si>
  <si>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</si>
  <si>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</si>
  <si>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</si>
  <si>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</si>
  <si>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</si>
  <si>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</si>
  <si>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</si>
  <si>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</si>
  <si>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</si>
  <si>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</si>
  <si>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</si>
  <si>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</si>
  <si>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</si>
  <si>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</si>
  <si>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</si>
  <si>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</si>
  <si>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</si>
  <si>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</si>
  <si>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</si>
  <si>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</si>
  <si>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</si>
  <si>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</si>
  <si>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</si>
  <si>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</si>
  <si>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</si>
  <si>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</si>
  <si>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</si>
  <si>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</si>
  <si>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</si>
  <si>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</si>
  <si>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</si>
  <si>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</si>
  <si>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</si>
  <si>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</si>
  <si>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</si>
  <si>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</si>
  <si>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</si>
  <si>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</si>
  <si>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</si>
  <si>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</si>
  <si>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</si>
  <si>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</si>
  <si>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</si>
  <si>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</si>
  <si>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</si>
  <si>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</si>
  <si>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</si>
  <si>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</si>
  <si>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</si>
  <si>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</si>
  <si>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</si>
  <si>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</si>
  <si>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</si>
  <si>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</si>
  <si>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</si>
  <si>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</si>
  <si>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</si>
  <si>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</si>
  <si>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</si>
  <si>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</si>
  <si>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</si>
  <si>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</si>
  <si>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</si>
  <si>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</si>
  <si>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</si>
  <si>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</si>
  <si>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</si>
  <si>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</si>
  <si>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</si>
  <si>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</si>
  <si>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</si>
  <si>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</si>
  <si>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</si>
  <si>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</si>
  <si>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</si>
  <si>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</si>
  <si>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</si>
  <si>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</si>
  <si>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</si>
  <si>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</si>
  <si>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</si>
  <si>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</si>
  <si>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</si>
  <si>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</si>
  <si>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</si>
  <si>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</si>
  <si>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</si>
  <si>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</si>
  <si>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</si>
  <si>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</si>
  <si>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</si>
  <si>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</si>
  <si>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</si>
  <si>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</si>
  <si>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</si>
  <si>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</si>
  <si>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</si>
  <si>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</si>
  <si>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</si>
  <si>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</si>
  <si>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</si>
  <si>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</si>
  <si>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</si>
  <si>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</si>
  <si>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</si>
  <si>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</si>
  <si>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</si>
  <si>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</si>
  <si>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</si>
  <si>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</si>
  <si>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</si>
  <si>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</si>
  <si>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</si>
  <si>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</si>
  <si>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</si>
  <si>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</si>
  <si>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</si>
  <si>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</si>
  <si>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</si>
  <si>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</si>
  <si>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</si>
  <si>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</si>
  <si>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</si>
  <si>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</si>
  <si>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</si>
  <si>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</si>
  <si>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</si>
  <si>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</si>
  <si>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</si>
  <si>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</si>
  <si>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</si>
  <si>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</si>
  <si>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</si>
  <si>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</si>
  <si>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</si>
  <si>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</si>
  <si>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</si>
  <si>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</si>
  <si>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</si>
  <si>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</si>
  <si>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</si>
  <si>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</si>
  <si>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</si>
  <si>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</si>
  <si>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</si>
  <si>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</si>
  <si>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</si>
  <si>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</si>
  <si>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</si>
  <si>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</si>
  <si>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</si>
  <si>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</si>
  <si>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</si>
  <si>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</si>
  <si>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</si>
  <si>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</si>
  <si>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</si>
  <si>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</si>
  <si>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</si>
  <si>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</si>
  <si>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</si>
  <si>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</si>
  <si>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</si>
  <si>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</si>
  <si>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</si>
  <si>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</si>
  <si>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</si>
  <si>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</si>
  <si>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</si>
  <si>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</si>
  <si>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</si>
  <si>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</si>
  <si>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</si>
  <si>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</si>
  <si>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</si>
  <si>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</si>
  <si>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</si>
  <si>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</si>
  <si>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</si>
  <si>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</si>
  <si>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</si>
  <si>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</si>
  <si>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</si>
  <si>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</si>
  <si>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</si>
  <si>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</si>
  <si>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</si>
  <si>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</si>
  <si>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</si>
  <si>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</si>
  <si>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</si>
  <si>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</si>
  <si>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</si>
  <si>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</si>
  <si>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</si>
  <si>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</si>
  <si>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</si>
  <si>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</si>
  <si>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</si>
  <si>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</si>
  <si>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</si>
  <si>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</si>
  <si>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</si>
  <si>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</si>
  <si>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</si>
  <si>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</si>
  <si>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</si>
  <si>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</si>
  <si>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</si>
  <si>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</si>
  <si>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</si>
  <si>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</si>
  <si>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</si>
  <si>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</si>
  <si>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</si>
  <si>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</si>
  <si>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</si>
  <si>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</si>
  <si>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</si>
  <si>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</si>
  <si>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</si>
  <si>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</si>
  <si>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</si>
  <si>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</si>
  <si>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</si>
  <si>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</si>
  <si>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</si>
  <si>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</si>
  <si>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</si>
  <si>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</si>
  <si>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</si>
  <si>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</si>
  <si>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</si>
  <si>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</si>
  <si>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</si>
  <si>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</si>
  <si>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</si>
  <si>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</si>
  <si>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</si>
  <si>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</si>
  <si>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</si>
  <si>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</si>
  <si>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</si>
  <si>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</si>
  <si>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</si>
  <si>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</si>
  <si>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</si>
  <si>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</si>
  <si>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</si>
  <si>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</si>
  <si>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</si>
  <si>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</si>
  <si>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</si>
  <si>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</si>
  <si>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</si>
  <si>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</si>
  <si>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</si>
  <si>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</si>
  <si>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</si>
  <si>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</si>
  <si>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</si>
  <si>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</si>
  <si>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</si>
  <si>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</si>
  <si>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</si>
  <si>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</si>
  <si>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</si>
  <si>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</si>
  <si>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</si>
  <si>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</si>
  <si>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</si>
  <si>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</si>
  <si>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</si>
  <si>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</si>
  <si>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</si>
  <si>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</si>
  <si>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</si>
  <si>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</si>
  <si>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</si>
  <si>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</si>
  <si>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</si>
  <si>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</si>
  <si>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</si>
  <si>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</si>
  <si>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</si>
  <si>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</si>
  <si>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</si>
  <si>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</si>
  <si>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</si>
  <si>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</si>
  <si>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</si>
  <si>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</si>
  <si>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</si>
  <si>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</si>
  <si>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</si>
  <si>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</si>
  <si>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</si>
  <si>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</si>
  <si>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</si>
  <si>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</si>
  <si>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</si>
  <si>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</si>
  <si>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</si>
  <si>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</si>
  <si>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</si>
  <si>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</si>
  <si>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</si>
  <si>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</si>
  <si>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</si>
  <si>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</si>
  <si>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</si>
  <si>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</si>
  <si>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</si>
  <si>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</si>
  <si>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</si>
  <si>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</si>
  <si>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</si>
  <si>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</si>
  <si>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</si>
  <si>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</si>
  <si>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</si>
  <si>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</si>
  <si>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</si>
  <si>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</si>
  <si>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</si>
  <si>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</si>
  <si>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</si>
  <si>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</si>
  <si>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</si>
  <si>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</si>
  <si>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</si>
  <si>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</si>
  <si>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</si>
  <si>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</si>
  <si>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</si>
  <si>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</si>
  <si>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</si>
  <si>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</si>
  <si>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</si>
  <si>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</si>
  <si>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</si>
  <si>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</si>
  <si>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</si>
  <si>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</si>
  <si>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</si>
  <si>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</si>
  <si>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</si>
  <si>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</si>
  <si>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</si>
  <si>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</si>
  <si>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</si>
  <si>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</si>
  <si>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</si>
  <si>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</si>
  <si>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</si>
  <si>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</si>
  <si>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</si>
  <si>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</si>
  <si>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</si>
  <si>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</si>
  <si>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</si>
  <si>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</si>
  <si>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</si>
  <si>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</si>
  <si>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</si>
  <si>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</si>
  <si>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</si>
  <si>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</si>
  <si>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</si>
  <si>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</si>
  <si>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</si>
  <si>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</si>
  <si>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</si>
  <si>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</si>
  <si>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</si>
  <si>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</si>
  <si>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</si>
  <si>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</si>
  <si>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</si>
  <si>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</si>
  <si>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</si>
  <si>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</si>
  <si>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</si>
  <si>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</si>
  <si>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</si>
  <si>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</si>
  <si>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</si>
  <si>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</si>
  <si>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</si>
  <si>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</si>
  <si>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</si>
  <si>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</si>
  <si>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</si>
  <si>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</si>
  <si>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</si>
  <si>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</si>
  <si>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</si>
  <si>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</si>
  <si>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</si>
  <si>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</si>
  <si>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</si>
  <si>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</si>
  <si>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</si>
  <si>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</si>
  <si>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</si>
  <si>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</si>
  <si>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</si>
  <si>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</si>
  <si>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</si>
  <si>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</si>
  <si>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</si>
  <si>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</si>
  <si>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</si>
  <si>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</si>
  <si>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</si>
  <si>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</si>
  <si>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</si>
  <si>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</si>
  <si>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</si>
  <si>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</si>
  <si>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</si>
  <si>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</si>
  <si>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</si>
  <si>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</si>
  <si>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</si>
  <si>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</si>
  <si>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</si>
  <si>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</si>
  <si>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</si>
  <si>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</si>
  <si>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</si>
  <si>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</si>
  <si>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</si>
  <si>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</si>
  <si>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</si>
  <si>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</si>
  <si>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</si>
  <si>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</si>
  <si>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</si>
  <si>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</si>
  <si>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</si>
  <si>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</si>
  <si>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</si>
  <si>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</si>
  <si>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</si>
  <si>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</si>
  <si>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</si>
  <si>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</si>
  <si>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</si>
  <si>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</si>
  <si>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</si>
  <si>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</si>
  <si>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</si>
  <si>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</si>
  <si>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</si>
  <si>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</si>
  <si>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</si>
  <si>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</si>
  <si>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</si>
  <si>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</si>
  <si>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</si>
  <si>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</si>
  <si>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</si>
  <si>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</si>
  <si>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</si>
  <si>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</si>
  <si>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</si>
  <si>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</si>
  <si>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</si>
  <si>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</si>
  <si>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</si>
  <si>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</si>
  <si>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</si>
  <si>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</si>
  <si>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</si>
  <si>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</si>
  <si>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</si>
  <si>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</si>
  <si>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</si>
  <si>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</si>
  <si>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</si>
  <si>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</si>
  <si>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</si>
  <si>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</si>
  <si>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</si>
  <si>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</si>
  <si>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</si>
  <si>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</si>
  <si>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</si>
  <si>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</si>
  <si>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</si>
  <si>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</si>
  <si>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</si>
  <si>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</si>
  <si>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</si>
  <si>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</si>
  <si>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</si>
  <si>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</si>
  <si>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</si>
  <si>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</si>
  <si>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</si>
  <si>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</si>
  <si>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</si>
  <si>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</si>
  <si>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</si>
  <si>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</si>
  <si>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</si>
  <si>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</si>
  <si>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</si>
  <si>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</si>
  <si>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</si>
  <si>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</si>
  <si>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</si>
  <si>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</si>
  <si>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</si>
  <si>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</si>
  <si>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</si>
  <si>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</si>
  <si>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</si>
  <si>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</si>
  <si>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</si>
  <si>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</si>
  <si>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</si>
  <si>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</si>
  <si>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</si>
  <si>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</si>
  <si>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</si>
  <si>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</si>
  <si>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</si>
  <si>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</si>
  <si>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</si>
  <si>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</si>
  <si>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</si>
  <si>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</si>
  <si>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</si>
  <si>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</si>
  <si>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</si>
  <si>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</si>
  <si>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</si>
  <si>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</si>
  <si>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</si>
  <si>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</si>
  <si>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</si>
  <si>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</si>
  <si>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</si>
  <si>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</si>
  <si>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</si>
  <si>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</si>
  <si>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</si>
  <si>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</si>
  <si>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</si>
  <si>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</si>
  <si>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</si>
  <si>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</si>
  <si>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</si>
  <si>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</si>
  <si>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</si>
  <si>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</si>
  <si>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</si>
  <si>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</si>
  <si>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</si>
  <si>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</si>
  <si>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</si>
  <si>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</si>
  <si>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</si>
  <si>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</si>
  <si>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</si>
  <si>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</si>
  <si>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</si>
  <si>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</si>
  <si>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</si>
  <si>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</si>
  <si>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</si>
  <si>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</si>
  <si>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</si>
  <si>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</si>
  <si>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</si>
  <si>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</si>
  <si>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</si>
  <si>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</si>
  <si>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</si>
  <si>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</si>
  <si>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</si>
  <si>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</si>
  <si>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</si>
  <si>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</si>
  <si>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</si>
  <si>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</si>
  <si>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</si>
  <si>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</si>
  <si>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</si>
  <si>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</si>
  <si>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</si>
  <si>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</si>
  <si>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</si>
  <si>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</si>
  <si>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</si>
  <si>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</si>
  <si>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</si>
  <si>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</si>
  <si>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</si>
  <si>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</si>
  <si>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</si>
  <si>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</si>
  <si>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</si>
  <si>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</si>
  <si>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</si>
  <si>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</si>
  <si>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</si>
  <si>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</si>
  <si>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</si>
  <si>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</si>
  <si>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</si>
  <si>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</si>
  <si>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</si>
  <si>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</si>
  <si>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</si>
  <si>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</si>
  <si>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</si>
  <si>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</si>
  <si>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</si>
  <si>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</si>
  <si>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</si>
  <si>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</si>
  <si>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</si>
  <si>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</si>
  <si>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</si>
  <si>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</si>
  <si>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</si>
  <si>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</si>
  <si>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</si>
  <si>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</si>
  <si>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</si>
  <si>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</si>
  <si>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</si>
  <si>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</si>
  <si>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</si>
  <si>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</si>
  <si>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</si>
  <si>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</si>
  <si>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</si>
  <si>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</si>
  <si>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</si>
  <si>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</si>
  <si>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</si>
  <si>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</si>
  <si>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</si>
  <si>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</si>
  <si>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</si>
  <si>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</si>
  <si>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</si>
  <si>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</si>
  <si>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</si>
  <si>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</si>
  <si>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</si>
  <si>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</si>
  <si>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</si>
  <si>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</si>
  <si>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</si>
  <si>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</si>
  <si>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</si>
  <si>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</si>
  <si>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</si>
  <si>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</si>
  <si>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</si>
  <si>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</si>
  <si>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</si>
  <si>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</si>
  <si>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</si>
  <si>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</si>
  <si>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</si>
  <si>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</si>
  <si>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</si>
  <si>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</si>
  <si>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</si>
  <si>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</si>
  <si>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</si>
  <si>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</si>
  <si>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</si>
  <si>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</si>
  <si>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</si>
  <si>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</si>
  <si>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</si>
  <si>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</si>
  <si>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</si>
  <si>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</si>
  <si>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</si>
  <si>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</si>
  <si>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</si>
  <si>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</si>
  <si>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</si>
  <si>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</si>
  <si>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</si>
  <si>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</si>
  <si>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</si>
  <si>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</si>
  <si>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</si>
  <si>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</si>
  <si>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</si>
  <si>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</si>
  <si>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</si>
  <si>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</si>
  <si>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</si>
  <si>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</si>
  <si>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</si>
  <si>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</si>
  <si>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</si>
  <si>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</si>
  <si>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</si>
  <si>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</si>
  <si>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</si>
  <si>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</si>
  <si>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</si>
  <si>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</si>
  <si>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</si>
  <si>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</si>
  <si>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</si>
  <si>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</si>
  <si>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</si>
  <si>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</si>
  <si>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</si>
  <si>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</si>
  <si>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</si>
  <si>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</si>
  <si>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</si>
  <si>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</si>
  <si>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</si>
  <si>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</si>
  <si>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</si>
  <si>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</si>
  <si>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</si>
  <si>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</si>
  <si>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</si>
  <si>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</si>
  <si>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</si>
  <si>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</si>
  <si>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</si>
  <si>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</si>
  <si>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</si>
  <si>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</si>
  <si>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</si>
  <si>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</si>
  <si>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</si>
  <si>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</si>
  <si>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</si>
  <si>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</si>
  <si>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</si>
  <si>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</si>
  <si>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</si>
  <si>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</si>
  <si>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</si>
  <si>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</si>
  <si>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</si>
  <si>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</si>
  <si>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</si>
  <si>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</si>
  <si>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</si>
  <si>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</si>
  <si>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</si>
  <si>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</si>
  <si>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</si>
  <si>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</si>
  <si>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</si>
  <si>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</si>
  <si>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</si>
  <si>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</si>
  <si>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</si>
  <si>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</si>
  <si>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</si>
  <si>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</si>
  <si>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</si>
  <si>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</si>
  <si>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</si>
  <si>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</si>
  <si>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</si>
  <si>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</si>
  <si>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</si>
  <si>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</si>
  <si>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</si>
  <si>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</si>
  <si>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</si>
  <si>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</si>
  <si>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</si>
  <si>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</si>
  <si>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</si>
  <si>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</si>
  <si>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</si>
  <si>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</si>
  <si>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</si>
  <si>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</si>
  <si>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</si>
  <si>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</si>
  <si>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</si>
  <si>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</si>
  <si>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</si>
  <si>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</si>
  <si>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</si>
  <si>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</si>
  <si>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</si>
  <si>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</si>
  <si>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</si>
  <si>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</si>
  <si>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</si>
  <si>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</si>
  <si>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</si>
  <si>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</si>
  <si>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</si>
  <si>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</si>
  <si>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</si>
  <si>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</si>
  <si>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</si>
  <si>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</si>
  <si>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</si>
  <si>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</si>
  <si>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</si>
  <si>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</si>
  <si>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</si>
  <si>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</si>
  <si>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</si>
  <si>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</si>
  <si>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</si>
  <si>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</si>
  <si>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</si>
  <si>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</si>
  <si>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</si>
  <si>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</si>
  <si>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</si>
  <si>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</si>
  <si>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</si>
  <si>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</si>
  <si>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</si>
  <si>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</si>
  <si>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</si>
  <si>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</si>
  <si>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</si>
  <si>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</si>
  <si>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</si>
  <si>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</si>
  <si>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</si>
  <si>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</si>
  <si>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</si>
  <si>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</si>
  <si>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</si>
  <si>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</si>
  <si>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</si>
  <si>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</si>
  <si>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</si>
  <si>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</si>
  <si>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</si>
  <si>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</si>
  <si>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</si>
  <si>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</si>
  <si>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</si>
  <si>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</si>
  <si>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</si>
  <si>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</si>
  <si>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</si>
  <si>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</si>
  <si>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</si>
  <si>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</si>
  <si>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</si>
  <si>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</si>
  <si>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</si>
  <si>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</si>
  <si>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</si>
  <si>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</si>
  <si>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</si>
  <si>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</si>
  <si>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</si>
  <si>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</si>
  <si>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</si>
  <si>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</si>
  <si>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</si>
  <si>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</si>
  <si>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</si>
  <si>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</si>
  <si>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</si>
  <si>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</si>
  <si>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</si>
  <si>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</si>
  <si>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</si>
  <si>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</si>
  <si>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</si>
  <si>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</si>
  <si>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</si>
  <si>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</si>
  <si>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</si>
  <si>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</si>
  <si>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</si>
  <si>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</si>
  <si>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</si>
  <si>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</si>
  <si>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</si>
  <si>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</si>
  <si>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</si>
  <si>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</si>
  <si>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</si>
  <si>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</si>
  <si>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</si>
  <si>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</si>
  <si>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</si>
  <si>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</si>
  <si>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</si>
  <si>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</si>
  <si>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</si>
  <si>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</si>
  <si>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</si>
  <si>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</si>
  <si>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</si>
  <si>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</si>
  <si>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</si>
  <si>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</si>
  <si>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</si>
  <si>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</si>
  <si>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</si>
  <si>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</si>
  <si>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</si>
  <si>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</si>
  <si>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</si>
  <si>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</si>
  <si>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</si>
  <si>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</si>
  <si>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</si>
  <si>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</si>
  <si>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</si>
  <si>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</si>
  <si>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</si>
  <si>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</si>
  <si>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</si>
  <si>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</si>
  <si>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</si>
  <si>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</si>
  <si>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</si>
  <si>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</si>
  <si>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</si>
  <si>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</si>
  <si>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</si>
  <si>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</si>
  <si>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</si>
  <si>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</si>
  <si>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</si>
  <si>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</si>
  <si>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</si>
  <si>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</si>
  <si>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</si>
  <si>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</si>
  <si>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</si>
  <si>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</si>
  <si>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</si>
  <si>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</si>
  <si>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</si>
  <si>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</si>
  <si>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</si>
  <si>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</si>
  <si>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</si>
  <si>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</si>
  <si>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</si>
  <si>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</si>
  <si>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</si>
  <si>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</si>
  <si>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</si>
  <si>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</si>
  <si>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</si>
  <si>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</si>
  <si>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</si>
  <si>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</si>
  <si>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</si>
  <si>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</si>
  <si>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</si>
  <si>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</si>
  <si>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</si>
  <si>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</si>
  <si>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</si>
  <si>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</si>
  <si>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</si>
  <si>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</si>
  <si>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</si>
  <si>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</si>
  <si>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</si>
  <si>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</si>
  <si>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</si>
  <si>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</si>
  <si>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</si>
  <si>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</si>
  <si>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</si>
  <si>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</si>
  <si>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</si>
  <si>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</si>
  <si>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</si>
  <si>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</si>
  <si>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</si>
  <si>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</si>
  <si>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</si>
  <si>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</si>
  <si>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</si>
  <si>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</si>
  <si>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</si>
  <si>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</si>
  <si>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</si>
  <si>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</si>
  <si>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</si>
  <si>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</si>
  <si>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</si>
  <si>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</si>
  <si>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</si>
  <si>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</si>
  <si>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</si>
  <si>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</si>
  <si>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</si>
  <si>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</si>
  <si>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</si>
  <si>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</si>
  <si>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</si>
  <si>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</si>
  <si>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</si>
  <si>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</si>
  <si>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</si>
  <si>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</si>
  <si>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</si>
  <si>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</si>
  <si>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</si>
  <si>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</si>
  <si>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</si>
  <si>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</si>
  <si>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</si>
  <si>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</si>
  <si>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</si>
  <si>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</si>
  <si>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</si>
  <si>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</si>
  <si>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</si>
  <si>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</si>
  <si>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</si>
  <si>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</si>
  <si>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</si>
  <si>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</si>
  <si>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</si>
  <si>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</si>
  <si>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</si>
  <si>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</si>
  <si>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</si>
  <si>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</si>
  <si>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</si>
  <si>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</si>
  <si>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</si>
  <si>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</si>
  <si>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</si>
  <si>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</si>
  <si>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</si>
  <si>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</si>
  <si>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</si>
  <si>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</si>
  <si>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</si>
  <si>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</si>
  <si>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</si>
  <si>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</si>
  <si>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</si>
  <si>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</si>
  <si>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</si>
  <si>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</si>
  <si>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</si>
  <si>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</si>
  <si>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</si>
  <si>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</si>
  <si>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</si>
  <si>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</si>
  <si>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</si>
  <si>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</si>
  <si>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</si>
  <si>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</si>
  <si>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</si>
  <si>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</si>
  <si>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</si>
  <si>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</si>
  <si>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</si>
  <si>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</si>
  <si>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</si>
  <si>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</si>
  <si>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</si>
  <si>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</si>
  <si>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</si>
  <si>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</si>
  <si>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</si>
  <si>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</si>
  <si>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</si>
  <si>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</si>
  <si>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</si>
  <si>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</si>
  <si>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</si>
  <si>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</si>
  <si>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</si>
  <si>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</si>
  <si>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</si>
  <si>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</si>
  <si>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</si>
  <si>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</si>
  <si>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</si>
  <si>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</si>
  <si>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</si>
  <si>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</si>
  <si>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</si>
  <si>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</si>
  <si>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</si>
  <si>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</si>
  <si>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</si>
  <si>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</si>
  <si>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</si>
  <si>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</si>
  <si>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</si>
  <si>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</si>
  <si>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</si>
  <si>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</si>
  <si>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</si>
  <si>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</si>
  <si>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</si>
  <si>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</si>
  <si>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</si>
  <si>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</si>
  <si>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</si>
  <si>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</si>
  <si>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</si>
  <si>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</si>
  <si>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</si>
  <si>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</si>
  <si>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</si>
  <si>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</si>
  <si>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</si>
  <si>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</si>
  <si>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</si>
  <si>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</si>
  <si>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</si>
  <si>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</si>
  <si>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</si>
  <si>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</si>
  <si>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</si>
  <si>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</si>
  <si>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</si>
  <si>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</si>
  <si>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</si>
  <si>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</si>
  <si>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</si>
  <si>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</si>
  <si>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</si>
  <si>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</si>
  <si>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</si>
  <si>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</si>
  <si>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</si>
  <si>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</si>
  <si>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</si>
  <si>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</si>
  <si>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</si>
  <si>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</si>
  <si>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</si>
  <si>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</si>
  <si>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</si>
  <si>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</si>
  <si>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</si>
  <si>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</si>
  <si>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</si>
  <si>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</si>
  <si>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</si>
  <si>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</si>
  <si>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</si>
  <si>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</si>
  <si>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</si>
  <si>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</si>
  <si>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</si>
  <si>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</si>
  <si>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</si>
  <si>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</si>
  <si>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</si>
  <si>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</si>
  <si>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</si>
  <si>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</si>
  <si>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</si>
  <si>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</si>
  <si>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</si>
  <si>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</si>
  <si>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</si>
  <si>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</si>
  <si>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</si>
  <si>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</si>
  <si>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</si>
  <si>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</si>
  <si>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</si>
  <si>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</si>
  <si>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</si>
  <si>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</si>
  <si>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</si>
  <si>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</si>
  <si>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</si>
  <si>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</si>
  <si>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</si>
  <si>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</si>
  <si>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</si>
  <si>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</si>
  <si>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</si>
  <si>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</si>
  <si>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</si>
  <si>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</si>
  <si>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</si>
  <si>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</si>
  <si>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</si>
  <si>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</si>
  <si>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</si>
  <si>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</si>
  <si>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</si>
  <si>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</si>
  <si>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</si>
  <si>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</si>
  <si>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</si>
  <si>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</si>
  <si>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</si>
  <si>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</si>
  <si>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</si>
  <si>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</si>
  <si>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</si>
  <si>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</si>
  <si>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</si>
  <si>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</si>
  <si>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</si>
  <si>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</si>
  <si>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</si>
  <si>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</si>
  <si>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</si>
  <si>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</si>
  <si>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</si>
  <si>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</si>
  <si>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</si>
  <si>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</si>
  <si>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</si>
  <si>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</si>
  <si>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</si>
  <si>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</si>
  <si>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</si>
  <si>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</si>
  <si>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</si>
  <si>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</si>
  <si>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</si>
  <si>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</si>
  <si>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</si>
  <si>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</si>
  <si>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</si>
  <si>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</si>
  <si>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</si>
  <si>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</si>
  <si>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</si>
  <si>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</si>
  <si>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</si>
  <si>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</si>
  <si>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</si>
  <si>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</si>
  <si>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</si>
  <si>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</si>
  <si>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</si>
  <si>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</si>
  <si>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</si>
  <si>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</si>
  <si>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</si>
  <si>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</si>
  <si>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</si>
  <si>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</si>
  <si>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</si>
  <si>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</si>
  <si>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</si>
  <si>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</si>
  <si>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</si>
  <si>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</si>
  <si>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</si>
  <si>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</si>
  <si>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</si>
  <si>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</si>
  <si>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</si>
  <si>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</si>
  <si>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</si>
  <si>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</si>
  <si>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</si>
  <si>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</si>
  <si>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</si>
  <si>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</si>
  <si>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</si>
  <si>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</si>
  <si>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</si>
  <si>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</si>
  <si>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</si>
  <si>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</si>
  <si>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</si>
  <si>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</si>
  <si>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</si>
  <si>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</si>
  <si>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</si>
  <si>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</si>
  <si>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</si>
  <si>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</si>
  <si>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</si>
  <si>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</si>
  <si>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</si>
  <si>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</si>
  <si>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</si>
  <si>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</si>
  <si>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</si>
  <si>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</si>
  <si>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</si>
  <si>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</si>
  <si>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</si>
  <si>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</si>
  <si>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</si>
  <si>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</si>
  <si>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</si>
  <si>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</si>
  <si>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</si>
  <si>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</si>
  <si>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</si>
  <si>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</si>
  <si>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</si>
  <si>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</si>
  <si>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</si>
  <si>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</si>
  <si>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</si>
  <si>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</si>
  <si>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</si>
  <si>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</si>
  <si>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</si>
  <si>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</si>
  <si>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</si>
  <si>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</si>
  <si>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</si>
  <si>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</si>
  <si>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</si>
  <si>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</si>
  <si>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</si>
  <si>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</si>
  <si>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</si>
  <si>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</si>
  <si>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</si>
  <si>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</si>
  <si>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</si>
  <si>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</si>
  <si>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</si>
  <si>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</si>
  <si>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</si>
  <si>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</si>
  <si>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</si>
  <si>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</si>
  <si>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</si>
  <si>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</si>
  <si>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</si>
  <si>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</si>
  <si>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</si>
  <si>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</si>
  <si>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</si>
  <si>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</si>
  <si>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</si>
  <si>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</si>
  <si>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</si>
  <si>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</si>
  <si>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</si>
  <si>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</si>
  <si>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</si>
  <si>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</si>
  <si>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</si>
  <si>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</si>
  <si>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</si>
  <si>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</si>
  <si>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</si>
  <si>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</si>
  <si>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</si>
  <si>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</si>
  <si>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</si>
  <si>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</si>
  <si>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</si>
  <si>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</si>
  <si>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</si>
  <si>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</si>
  <si>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</si>
  <si>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</si>
  <si>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</si>
  <si>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</si>
  <si>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</si>
  <si>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</si>
  <si>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</si>
  <si>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</si>
  <si>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</si>
  <si>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</si>
  <si>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</si>
  <si>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</si>
  <si>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</si>
  <si>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</si>
  <si>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</si>
  <si>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</si>
  <si>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</si>
  <si>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</si>
  <si>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</si>
  <si>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</si>
  <si>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</si>
  <si>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</si>
  <si>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</si>
  <si>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</si>
  <si>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</si>
  <si>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</si>
  <si>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</si>
  <si>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</si>
  <si>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</si>
  <si>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</si>
  <si>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</si>
  <si>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</si>
  <si>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</si>
  <si>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</si>
  <si>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</si>
  <si>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</si>
  <si>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</si>
  <si>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</si>
  <si>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</si>
  <si>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</si>
  <si>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</si>
  <si>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</si>
  <si>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</si>
  <si>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</si>
  <si>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</si>
  <si>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</si>
  <si>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</si>
  <si>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</si>
  <si>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</si>
  <si>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</si>
  <si>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</si>
  <si>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</si>
  <si>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</si>
  <si>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</si>
  <si>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</si>
  <si>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</si>
  <si>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</si>
  <si>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</si>
  <si>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</si>
  <si>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</si>
  <si>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</si>
  <si>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</si>
  <si>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</si>
  <si>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</si>
  <si>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</si>
  <si>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</si>
  <si>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</si>
  <si>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</si>
  <si>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</si>
  <si>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</si>
  <si>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</si>
  <si>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</si>
  <si>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</si>
  <si>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</si>
  <si>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</si>
  <si>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</si>
  <si>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</si>
  <si>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</si>
  <si>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</si>
  <si>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</si>
  <si>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</si>
  <si>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</si>
  <si>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</si>
  <si>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</si>
  <si>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</si>
  <si>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</si>
  <si>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</si>
  <si>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</si>
  <si>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</si>
  <si>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</si>
  <si>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</si>
  <si>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</si>
  <si>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</si>
  <si>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</si>
  <si>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</si>
  <si>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</si>
  <si>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</si>
  <si>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</si>
  <si>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</si>
  <si>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</si>
  <si>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</si>
  <si>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</si>
  <si>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</si>
  <si>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</si>
  <si>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</si>
  <si>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</si>
  <si>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</si>
  <si>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</si>
  <si>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</si>
  <si>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</si>
  <si>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</si>
  <si>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</si>
  <si>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</si>
  <si>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</si>
  <si>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</si>
  <si>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</si>
  <si>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</si>
  <si>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</si>
  <si>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</si>
  <si>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</si>
  <si>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</si>
  <si>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</si>
  <si>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</si>
  <si>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</si>
  <si>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</si>
  <si>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</si>
  <si>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</si>
  <si>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</si>
  <si>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</si>
  <si>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</si>
  <si>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</si>
  <si>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</si>
  <si>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</si>
  <si>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</si>
  <si>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</si>
  <si>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</si>
  <si>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</si>
  <si>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</si>
  <si>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</si>
  <si>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</si>
  <si>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</si>
  <si>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</si>
  <si>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</si>
  <si>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</si>
  <si>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</si>
  <si>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</si>
  <si>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</si>
  <si>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</si>
  <si>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</si>
  <si>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</si>
  <si>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</si>
  <si>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</si>
  <si>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</si>
  <si>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</si>
  <si>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</si>
  <si>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</si>
  <si>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</si>
  <si>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</si>
  <si>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</si>
  <si>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</si>
  <si>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</si>
  <si>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</si>
  <si>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</si>
  <si>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</si>
  <si>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</si>
  <si>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</si>
  <si>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</si>
  <si>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</si>
  <si>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</si>
  <si>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</si>
  <si>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</si>
  <si>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</si>
  <si>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</si>
  <si>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</si>
  <si>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</si>
  <si>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</si>
  <si>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</si>
  <si>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</si>
  <si>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</si>
  <si>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</si>
  <si>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</si>
  <si>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</si>
  <si>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</si>
  <si>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</si>
  <si>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</si>
  <si>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</si>
  <si>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</si>
  <si>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</si>
  <si>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</si>
  <si>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</si>
  <si>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</si>
  <si>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</si>
  <si>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</si>
  <si>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</si>
  <si>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</si>
  <si>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</si>
  <si>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</si>
  <si>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</si>
  <si>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</si>
  <si>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</si>
  <si>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</si>
  <si>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</si>
  <si>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</si>
  <si>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</si>
  <si>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</si>
  <si>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</si>
  <si>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</si>
  <si>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</si>
  <si>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</si>
  <si>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</si>
  <si>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</si>
  <si>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</si>
  <si>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</si>
  <si>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</si>
  <si>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</si>
  <si>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</si>
  <si>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</si>
  <si>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</si>
  <si>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</si>
  <si>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</si>
  <si>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</si>
  <si>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</si>
  <si>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</si>
  <si>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</si>
  <si>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</si>
  <si>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</si>
  <si>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</si>
  <si>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</si>
  <si>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</si>
  <si>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</si>
  <si>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</si>
  <si>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</si>
  <si>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</si>
  <si>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</si>
  <si>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</si>
  <si>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</si>
  <si>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</si>
  <si>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</si>
  <si>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</si>
  <si>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</si>
  <si>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</si>
  <si>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</si>
  <si>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</si>
  <si>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</si>
  <si>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</si>
  <si>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</si>
  <si>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</si>
  <si>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</si>
  <si>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</si>
  <si>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</si>
  <si>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</si>
  <si>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</si>
  <si>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</si>
  <si>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</si>
  <si>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</si>
  <si>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</si>
  <si>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</si>
  <si>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</si>
  <si>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</si>
  <si>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</si>
  <si>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</si>
  <si>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</si>
  <si>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</si>
  <si>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</si>
  <si>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</si>
  <si>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</si>
  <si>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</si>
  <si>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</si>
  <si>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</si>
  <si>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</si>
  <si>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</si>
  <si>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</si>
  <si>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</si>
  <si>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</si>
  <si>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</si>
  <si>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</si>
  <si>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</si>
  <si>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</si>
  <si>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</si>
  <si>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</si>
  <si>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</si>
  <si>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</si>
  <si>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</si>
  <si>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</si>
  <si>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</si>
  <si>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</si>
  <si>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</si>
  <si>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</si>
  <si>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</si>
  <si>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</si>
  <si>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</si>
  <si>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</si>
  <si>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</si>
  <si>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</si>
  <si>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</si>
  <si>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</si>
  <si>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</si>
  <si>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</si>
  <si>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</si>
  <si>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</si>
  <si>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</si>
  <si>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</si>
  <si>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</si>
  <si>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</si>
  <si>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</si>
  <si>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</si>
  <si>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</si>
  <si>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</si>
  <si>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</si>
  <si>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</si>
  <si>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</si>
  <si>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</si>
  <si>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</si>
  <si>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</si>
  <si>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</si>
  <si>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</si>
  <si>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</si>
  <si>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</si>
  <si>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</si>
  <si>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</si>
  <si>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</si>
  <si>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</si>
  <si>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</si>
  <si>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</si>
  <si>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</si>
  <si>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</si>
  <si>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</si>
  <si>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</si>
  <si>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</si>
  <si>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</si>
  <si>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</si>
  <si>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</si>
  <si>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</si>
  <si>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</si>
  <si>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</si>
  <si>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</si>
  <si>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</si>
  <si>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</si>
  <si>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</si>
  <si>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</si>
  <si>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</si>
  <si>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</si>
  <si>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</si>
  <si>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</si>
  <si>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</si>
  <si>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</si>
  <si>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</si>
  <si>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</si>
  <si>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</si>
  <si>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</si>
  <si>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</si>
  <si>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</si>
  <si>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</si>
  <si>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</si>
  <si>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</si>
  <si>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</si>
  <si>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</si>
  <si>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</si>
  <si>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</si>
  <si>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</si>
  <si>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</si>
  <si>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</si>
  <si>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</si>
  <si>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</si>
  <si>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</si>
  <si>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</si>
  <si>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</si>
  <si>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</si>
  <si>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</si>
  <si>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</si>
  <si>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</si>
  <si>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</si>
  <si>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</si>
  <si>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</si>
  <si>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</si>
  <si>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</si>
  <si>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</si>
  <si>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</si>
  <si>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</si>
  <si>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</si>
  <si>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</si>
  <si>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</si>
  <si>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</si>
  <si>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</si>
  <si>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</si>
  <si>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</si>
  <si>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</si>
  <si>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</si>
  <si>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</si>
  <si>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</si>
  <si>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</si>
  <si>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</si>
  <si>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</si>
  <si>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</si>
  <si>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</si>
  <si>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</si>
  <si>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</si>
  <si>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</si>
  <si>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</si>
  <si>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</si>
  <si>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</si>
  <si>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</si>
  <si>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</si>
  <si>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</si>
  <si>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</si>
  <si>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</si>
  <si>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</si>
  <si>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</si>
  <si>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</si>
  <si>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</si>
  <si>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</si>
  <si>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</si>
  <si>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</si>
  <si>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</si>
  <si>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</si>
  <si>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</si>
  <si>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</si>
  <si>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</si>
  <si>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</si>
  <si>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</si>
  <si>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</si>
  <si>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</si>
  <si>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</si>
  <si>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</si>
  <si>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</si>
  <si>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</si>
  <si>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</si>
  <si>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</si>
  <si>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</si>
  <si>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</si>
  <si>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</si>
  <si>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</si>
  <si>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</si>
  <si>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</si>
  <si>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</si>
  <si>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</si>
  <si>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</si>
  <si>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</si>
  <si>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</si>
  <si>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</si>
  <si>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</si>
  <si>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</si>
  <si>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</si>
  <si>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</si>
  <si>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</si>
  <si>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</si>
  <si>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</si>
  <si>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</si>
  <si>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</si>
  <si>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</si>
  <si>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</si>
  <si>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</si>
  <si>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</si>
  <si>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</si>
  <si>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</si>
  <si>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</si>
  <si>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</si>
  <si>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</si>
  <si>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</si>
  <si>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</si>
  <si>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</si>
  <si>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</si>
  <si>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</si>
  <si>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</si>
  <si>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</si>
  <si>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</si>
  <si>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</si>
  <si>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</si>
  <si>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</si>
  <si>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</si>
  <si>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</si>
  <si>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</si>
  <si>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</si>
  <si>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</si>
  <si>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</si>
  <si>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</si>
  <si>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</si>
  <si>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</si>
  <si>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</si>
  <si>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</si>
  <si>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</si>
  <si>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</si>
  <si>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</si>
  <si>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</si>
  <si>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</si>
  <si>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</si>
  <si>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</si>
  <si>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</si>
  <si>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</si>
  <si>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</si>
  <si>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</si>
  <si>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</si>
  <si>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</si>
  <si>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</si>
  <si>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</si>
  <si>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</si>
  <si>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</si>
  <si>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</si>
  <si>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</si>
  <si>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</si>
  <si>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</si>
  <si>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</si>
  <si>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</si>
  <si>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</si>
  <si>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</si>
  <si>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</si>
  <si>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</si>
  <si>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</si>
  <si>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</si>
  <si>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</si>
  <si>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</si>
  <si>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</si>
  <si>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</si>
  <si>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</si>
  <si>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</si>
  <si>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</si>
  <si>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</si>
  <si>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</si>
  <si>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</si>
  <si>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</si>
  <si>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</si>
  <si>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</si>
  <si>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</si>
  <si>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</si>
  <si>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</si>
  <si>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</si>
  <si>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</si>
  <si>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</si>
  <si>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</si>
  <si>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</si>
  <si>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</si>
  <si>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</si>
  <si>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</si>
  <si>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</si>
  <si>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</si>
  <si>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</si>
  <si>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</si>
  <si>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</si>
  <si>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</si>
  <si>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</si>
  <si>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</si>
  <si>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</si>
  <si>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</si>
  <si>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</si>
  <si>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</si>
  <si>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</si>
  <si>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</si>
  <si>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</si>
  <si>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</si>
  <si>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</si>
  <si>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</si>
  <si>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</si>
  <si>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</si>
  <si>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</si>
  <si>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</si>
  <si>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</si>
  <si>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</si>
  <si>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</si>
  <si>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</si>
  <si>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</si>
  <si>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</si>
  <si>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</si>
  <si>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</si>
  <si>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</si>
  <si>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</si>
  <si>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</si>
  <si>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</si>
  <si>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</si>
  <si>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</si>
  <si>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</si>
  <si>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</si>
  <si>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</si>
  <si>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</si>
  <si>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</si>
  <si>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</si>
  <si>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</si>
  <si>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</si>
  <si>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</si>
  <si>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</si>
  <si>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</si>
  <si>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</si>
  <si>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</si>
  <si>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</si>
  <si>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</si>
  <si>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</si>
  <si>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</si>
  <si>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</si>
  <si>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</si>
  <si>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</si>
  <si>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</si>
  <si>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</si>
  <si>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</si>
  <si>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</si>
  <si>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</si>
  <si>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</si>
  <si>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</si>
  <si>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</si>
  <si>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</si>
  <si>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</si>
  <si>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</si>
  <si>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</si>
  <si>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</si>
  <si>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</si>
  <si>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</si>
  <si>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</si>
  <si>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</si>
  <si>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</si>
  <si>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</si>
  <si>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</si>
  <si>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</si>
  <si>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</si>
  <si>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</si>
  <si>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</si>
  <si>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</si>
  <si>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</si>
  <si>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</si>
  <si>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</si>
  <si>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</si>
  <si>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</si>
  <si>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</si>
  <si>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</si>
  <si>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</si>
  <si>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</si>
  <si>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</si>
  <si>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</si>
  <si>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</si>
  <si>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</si>
  <si>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</si>
  <si>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</si>
  <si>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</si>
  <si>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</si>
  <si>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</si>
  <si>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</si>
  <si>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</si>
  <si>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</si>
  <si>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</si>
  <si>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</si>
  <si>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</si>
  <si>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</si>
  <si>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</si>
  <si>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</si>
  <si>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</si>
  <si>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</si>
  <si>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</si>
  <si>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</si>
  <si>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</si>
  <si>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</si>
  <si>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</si>
  <si>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</si>
  <si>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</si>
  <si>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</si>
  <si>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</si>
  <si>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</si>
  <si>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</si>
  <si>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</si>
  <si>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</si>
  <si>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</si>
  <si>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</si>
  <si>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</si>
  <si>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</si>
  <si>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</si>
  <si>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</si>
  <si>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</si>
  <si>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</si>
  <si>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</si>
  <si>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</si>
  <si>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</si>
  <si>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</si>
  <si>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</si>
  <si>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</si>
  <si>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</si>
  <si>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</si>
  <si>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</si>
  <si>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</si>
  <si>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</si>
  <si>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</si>
  <si>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</si>
  <si>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</si>
  <si>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</si>
  <si>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</si>
  <si>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</si>
  <si>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</si>
  <si>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</si>
  <si>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</si>
  <si>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</si>
  <si>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</si>
  <si>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</si>
  <si>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</si>
  <si>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</si>
  <si>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</si>
  <si>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</si>
  <si>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</si>
  <si>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</si>
  <si>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</si>
  <si>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</si>
  <si>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</si>
  <si>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</si>
  <si>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</si>
  <si>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</si>
  <si>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</si>
  <si>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</si>
  <si>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</si>
  <si>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</si>
  <si>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</si>
  <si>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</si>
  <si>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</si>
  <si>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</si>
  <si>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</si>
  <si>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</si>
  <si>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</si>
  <si>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</si>
  <si>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</si>
  <si>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</si>
  <si>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</si>
  <si>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</si>
  <si>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</si>
  <si>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</si>
  <si>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</si>
  <si>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</si>
  <si>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</si>
  <si>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</si>
  <si>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</si>
  <si>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</si>
  <si>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</si>
  <si>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</si>
  <si>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</si>
  <si>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</si>
  <si>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</si>
  <si>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</si>
  <si>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</si>
  <si>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</si>
  <si>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</si>
  <si>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</si>
  <si>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</si>
  <si>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</si>
  <si>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</si>
  <si>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</si>
  <si>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</si>
  <si>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</si>
  <si>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</si>
  <si>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</si>
  <si>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</si>
  <si>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</si>
  <si>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</si>
  <si>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</si>
  <si>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</si>
  <si>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</si>
  <si>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</si>
  <si>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</si>
  <si>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</si>
  <si>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</si>
  <si>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</si>
  <si>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</si>
  <si>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</si>
  <si>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</si>
  <si>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</si>
  <si>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</si>
  <si>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</si>
  <si>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</si>
  <si>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</si>
  <si>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</si>
  <si>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</si>
  <si>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</si>
  <si>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</si>
  <si>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</si>
  <si>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</si>
  <si>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</si>
  <si>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</si>
  <si>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</si>
  <si>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</si>
  <si>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</si>
  <si>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</si>
  <si>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</si>
  <si>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</si>
  <si>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</si>
  <si>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</si>
  <si>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</si>
  <si>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</si>
  <si>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</si>
  <si>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</si>
  <si>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</si>
  <si>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</si>
  <si>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</si>
  <si>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</si>
  <si>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</si>
  <si>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</si>
  <si>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</si>
  <si>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</si>
  <si>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</si>
  <si>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</si>
  <si>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</si>
  <si>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</si>
  <si>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</si>
  <si>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</si>
  <si>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</si>
  <si>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</si>
  <si>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</si>
  <si>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</si>
  <si>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</si>
  <si>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</si>
  <si>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</si>
  <si>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</si>
  <si>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</si>
  <si>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</si>
  <si>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</si>
  <si>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</si>
  <si>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</si>
  <si>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</si>
  <si>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</si>
  <si>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</si>
  <si>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</si>
  <si>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</si>
  <si>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</si>
  <si>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</si>
  <si>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</si>
  <si>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</si>
  <si>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</si>
  <si>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</si>
  <si>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</si>
  <si>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</si>
  <si>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</si>
  <si>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</si>
  <si>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</si>
  <si>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</si>
  <si>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</si>
  <si>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</si>
  <si>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</si>
  <si>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</si>
  <si>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</si>
  <si>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</si>
  <si>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</si>
  <si>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</si>
  <si>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</si>
  <si>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</si>
  <si>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</si>
  <si>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</si>
  <si>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</si>
  <si>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</si>
  <si>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</si>
  <si>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</si>
  <si>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</si>
  <si>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</si>
  <si>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</si>
  <si>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</si>
  <si>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</si>
  <si>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</si>
  <si>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</si>
  <si>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</si>
  <si>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</si>
  <si>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</si>
  <si>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</si>
  <si>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</si>
  <si>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</si>
  <si>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</si>
  <si>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</si>
  <si>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</si>
  <si>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</si>
  <si>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</si>
  <si>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</si>
  <si>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</si>
  <si>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</si>
  <si>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</si>
  <si>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</si>
  <si>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</si>
  <si>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</si>
  <si>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</si>
  <si>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</si>
  <si>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</si>
  <si>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</si>
  <si>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</si>
  <si>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</si>
  <si>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</si>
  <si>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</si>
  <si>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</si>
  <si>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</si>
  <si>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</si>
  <si>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</si>
  <si>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</si>
  <si>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</si>
  <si>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</si>
  <si>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</si>
  <si>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</si>
  <si>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</si>
  <si>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</si>
  <si>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</si>
  <si>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</si>
  <si>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</si>
  <si>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</si>
  <si>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</si>
  <si>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</si>
  <si>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</si>
  <si>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</si>
  <si>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</si>
  <si>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</si>
  <si>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</si>
  <si>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</si>
  <si>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</si>
  <si>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</si>
  <si>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</si>
  <si>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</si>
  <si>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</si>
  <si>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</si>
  <si>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</si>
  <si>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</si>
  <si>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</si>
  <si>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</si>
  <si>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</si>
  <si>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</si>
  <si>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</si>
  <si>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</si>
  <si>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</si>
  <si>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</si>
  <si>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</si>
  <si>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</si>
  <si>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</si>
  <si>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</si>
  <si>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</si>
  <si>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</si>
  <si>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</si>
  <si>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</si>
  <si>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</si>
  <si>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</si>
  <si>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</si>
  <si>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</si>
  <si>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</si>
  <si>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</si>
  <si>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</si>
  <si>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</si>
  <si>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</si>
  <si>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</si>
  <si>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</si>
  <si>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</si>
  <si>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</si>
  <si>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</si>
  <si>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</si>
  <si>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</si>
  <si>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</si>
  <si>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</si>
  <si>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</si>
  <si>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</si>
  <si>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</si>
  <si>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</si>
  <si>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</si>
  <si>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</si>
  <si>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</si>
  <si>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</si>
  <si>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</si>
  <si>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</si>
  <si>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</si>
  <si>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</si>
  <si>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</si>
  <si>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</si>
  <si>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</si>
  <si>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</si>
  <si>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</si>
  <si>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</si>
  <si>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</si>
  <si>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</si>
  <si>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</si>
  <si>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</si>
  <si>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</si>
  <si>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</si>
  <si>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</si>
  <si>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</si>
  <si>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</si>
  <si>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</si>
  <si>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</si>
  <si>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</si>
  <si>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</si>
  <si>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</si>
  <si>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</si>
  <si>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</si>
  <si>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</si>
  <si>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</si>
  <si>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</si>
  <si>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</si>
  <si>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</si>
  <si>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</si>
  <si>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</si>
  <si>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</si>
  <si>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</si>
  <si>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</si>
  <si>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</si>
  <si>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</si>
  <si>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</si>
  <si>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</si>
  <si>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</si>
  <si>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</si>
  <si>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</si>
  <si>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</si>
  <si>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</si>
  <si>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</si>
  <si>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</si>
  <si>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</si>
  <si>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</si>
  <si>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</si>
  <si>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</si>
  <si>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</si>
  <si>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</si>
  <si>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</si>
  <si>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</si>
  <si>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</si>
  <si>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</si>
  <si>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</si>
  <si>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</si>
  <si>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</si>
  <si>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</si>
  <si>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</si>
  <si>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</si>
  <si>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</si>
  <si>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</si>
  <si>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</si>
  <si>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</si>
  <si>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</si>
  <si>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</si>
  <si>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</si>
  <si>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</si>
  <si>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</si>
  <si>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</si>
  <si>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</si>
  <si>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</si>
  <si>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</si>
  <si>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</si>
  <si>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</si>
  <si>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</si>
  <si>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</si>
  <si>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</si>
  <si>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</si>
  <si>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</si>
  <si>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</si>
  <si>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</si>
  <si>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</si>
  <si>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</si>
  <si>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</si>
  <si>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</si>
  <si>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</si>
  <si>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</si>
  <si>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</si>
  <si>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</si>
  <si>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</si>
  <si>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</si>
  <si>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</si>
  <si>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</si>
  <si>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</si>
  <si>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</si>
  <si>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</si>
  <si>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</si>
  <si>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</si>
  <si>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</si>
  <si>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</si>
  <si>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</si>
  <si>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</si>
  <si>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</si>
  <si>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</si>
  <si>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</si>
  <si>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</si>
  <si>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</si>
  <si>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</si>
  <si>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</si>
  <si>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</si>
  <si>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</si>
  <si>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</si>
  <si>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</si>
  <si>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</si>
  <si>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</si>
  <si>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</si>
  <si>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</si>
  <si>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</si>
  <si>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</si>
  <si>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</si>
  <si>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</si>
  <si>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</si>
  <si>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</si>
  <si>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</si>
  <si>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</si>
  <si>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</si>
  <si>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</si>
  <si>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</si>
  <si>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</si>
  <si>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</si>
  <si>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</si>
  <si>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</si>
  <si>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</si>
  <si>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</si>
  <si>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</si>
  <si>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</si>
  <si>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</si>
  <si>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</si>
  <si>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</si>
  <si>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</si>
  <si>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</si>
  <si>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</si>
  <si>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</si>
  <si>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</si>
  <si>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</si>
  <si>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</si>
  <si>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</si>
  <si>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</si>
  <si>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</si>
  <si>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</si>
  <si>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</si>
  <si>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</si>
  <si>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</si>
  <si>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</si>
  <si>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</si>
  <si>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</si>
  <si>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</si>
  <si>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</si>
  <si>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</si>
  <si>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</si>
  <si>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</si>
  <si>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</si>
  <si>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</si>
  <si>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</si>
  <si>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</si>
  <si>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</si>
  <si>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</si>
  <si>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</si>
  <si>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</si>
  <si>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</si>
  <si>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</si>
  <si>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</si>
  <si>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</si>
  <si>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</si>
  <si>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</si>
  <si>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</si>
  <si>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</si>
  <si>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</si>
  <si>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</si>
  <si>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</si>
  <si>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</si>
  <si>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</si>
  <si>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</si>
  <si>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</si>
  <si>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</si>
  <si>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</si>
  <si>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</si>
  <si>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</si>
  <si>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</si>
  <si>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</si>
  <si>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</si>
  <si>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</si>
  <si>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</si>
  <si>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</si>
  <si>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</si>
  <si>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</si>
  <si>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</si>
  <si>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</si>
  <si>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</si>
  <si>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</si>
  <si>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</si>
  <si>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</si>
  <si>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</si>
  <si>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</si>
  <si>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</si>
  <si>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</si>
  <si>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</si>
  <si>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</si>
  <si>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</si>
  <si>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</si>
  <si>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</si>
  <si>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</si>
  <si>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</si>
  <si>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</si>
  <si>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</si>
  <si>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</si>
  <si>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</si>
  <si>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</si>
  <si>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</si>
  <si>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</si>
  <si>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</si>
  <si>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</si>
  <si>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</si>
  <si>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</si>
  <si>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</si>
  <si>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</si>
  <si>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</si>
  <si>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</si>
  <si>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</si>
  <si>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</si>
  <si>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</si>
  <si>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</si>
  <si>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</si>
  <si>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</si>
  <si>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</si>
  <si>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</si>
  <si>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</si>
  <si>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</si>
  <si>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</si>
  <si>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</si>
  <si>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</si>
  <si>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</si>
  <si>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</si>
  <si>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</si>
  <si>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</si>
  <si>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</si>
  <si>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</si>
  <si>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</si>
  <si>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</si>
  <si>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</si>
  <si>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</si>
  <si>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</si>
  <si>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</si>
  <si>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</si>
  <si>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</si>
  <si>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</si>
  <si>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</si>
  <si>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</si>
  <si>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</si>
  <si>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</si>
  <si>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</si>
  <si>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</si>
  <si>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</si>
  <si>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</si>
  <si>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</si>
  <si>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</si>
  <si>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</si>
  <si>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</si>
  <si>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</si>
  <si>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</si>
  <si>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</si>
  <si>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</si>
  <si>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</si>
  <si>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</si>
  <si>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</si>
  <si>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</si>
  <si>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</si>
  <si>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</si>
  <si>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</si>
  <si>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</si>
  <si>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</si>
  <si>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</si>
  <si>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</si>
  <si>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</si>
  <si>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</si>
  <si>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</si>
  <si>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</si>
  <si>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</si>
  <si>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</si>
  <si>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</si>
  <si>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</si>
  <si>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</si>
  <si>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</si>
  <si>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</si>
  <si>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</si>
  <si>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</si>
  <si>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</si>
  <si>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</si>
  <si>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</si>
  <si>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</si>
  <si>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</si>
  <si>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</si>
  <si>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</si>
  <si>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</si>
  <si>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</si>
  <si>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</si>
  <si>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</si>
  <si>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</si>
  <si>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</si>
  <si>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</si>
  <si>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</si>
  <si>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</si>
  <si>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</si>
  <si>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</si>
  <si>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</si>
  <si>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</si>
  <si>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</si>
  <si>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</si>
  <si>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</si>
  <si>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</si>
  <si>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</si>
  <si>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</si>
  <si>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</si>
  <si>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</si>
  <si>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</si>
  <si>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</si>
  <si>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</si>
  <si>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</si>
  <si>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</si>
  <si>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</si>
  <si>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</si>
  <si>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</si>
  <si>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</si>
  <si>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</si>
  <si>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</si>
  <si>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</si>
  <si>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</si>
  <si>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</si>
  <si>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</si>
  <si>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</si>
  <si>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</si>
  <si>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</si>
  <si>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</si>
  <si>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</si>
  <si>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</si>
  <si>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</si>
  <si>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</si>
  <si>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</si>
  <si>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</si>
  <si>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</si>
  <si>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</si>
  <si>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</si>
  <si>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</si>
  <si>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</si>
  <si>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</si>
  <si>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</si>
  <si>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</si>
  <si>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</si>
  <si>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</si>
  <si>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</si>
  <si>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</si>
  <si>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</si>
  <si>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</si>
  <si>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</si>
  <si>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</si>
  <si>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</si>
  <si>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</si>
  <si>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</si>
  <si>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</si>
  <si>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</si>
  <si>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</si>
  <si>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</si>
  <si>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</si>
  <si>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</si>
  <si>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</si>
  <si>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</si>
  <si>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</si>
  <si>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</si>
  <si>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</si>
  <si>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</si>
  <si>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</si>
  <si>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</si>
  <si>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</si>
  <si>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</si>
  <si>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</si>
  <si>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</si>
  <si>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</si>
  <si>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</si>
  <si>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</si>
  <si>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</si>
  <si>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</si>
  <si>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</si>
  <si>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</si>
  <si>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</si>
  <si>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</si>
  <si>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</si>
  <si>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</si>
  <si>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</si>
  <si>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</si>
  <si>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</si>
  <si>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</si>
  <si>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</si>
  <si>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</si>
  <si>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</si>
  <si>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</si>
  <si>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</si>
  <si>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</si>
  <si>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</si>
  <si>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</si>
  <si>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</si>
  <si>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</si>
  <si>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</si>
  <si>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</si>
  <si>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</si>
  <si>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</si>
  <si>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</si>
  <si>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</si>
  <si>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</si>
  <si>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</si>
  <si>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</si>
  <si>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</si>
  <si>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</si>
  <si>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</si>
  <si>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</si>
  <si>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</si>
  <si>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</si>
  <si>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</si>
  <si>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</si>
  <si>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</si>
  <si>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</si>
  <si>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</si>
  <si>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</si>
  <si>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</si>
  <si>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</si>
  <si>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</si>
  <si>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</si>
  <si>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</si>
  <si>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</si>
  <si>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</si>
  <si>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</si>
  <si>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</si>
  <si>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</si>
  <si>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</si>
  <si>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</si>
  <si>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</si>
  <si>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</si>
  <si>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</si>
  <si>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</si>
  <si>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</si>
  <si>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</si>
  <si>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</si>
  <si>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</si>
  <si>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</si>
  <si>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</si>
  <si>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</si>
  <si>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</si>
  <si>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</si>
  <si>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</si>
  <si>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</si>
  <si>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</si>
  <si>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</si>
  <si>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</si>
  <si>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</si>
  <si>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</si>
  <si>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</si>
  <si>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</si>
  <si>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</si>
  <si>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</si>
  <si>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</si>
  <si>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</si>
  <si>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</si>
  <si>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</si>
  <si>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</si>
  <si>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</si>
  <si>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</si>
  <si>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</si>
  <si>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</si>
  <si>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</si>
  <si>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</si>
  <si>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</si>
  <si>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</si>
  <si>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</si>
  <si>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</si>
  <si>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</si>
  <si>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</si>
  <si>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</si>
  <si>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</si>
  <si>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</si>
  <si>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</si>
  <si>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</si>
  <si>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</si>
  <si>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</si>
  <si>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</si>
  <si>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</si>
  <si>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</si>
  <si>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</si>
  <si>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</si>
  <si>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</si>
  <si>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</si>
  <si>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</si>
  <si>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</si>
  <si>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</si>
  <si>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</si>
  <si>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</si>
  <si>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</si>
  <si>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</si>
  <si>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</si>
  <si>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</si>
  <si>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</si>
  <si>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</si>
  <si>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</si>
  <si>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</si>
  <si>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</si>
  <si>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</si>
  <si>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</si>
  <si>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</si>
  <si>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</si>
  <si>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</si>
  <si>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</si>
  <si>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</si>
  <si>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</si>
  <si>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</si>
  <si>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</si>
  <si>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</si>
  <si>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</si>
  <si>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</si>
  <si>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</si>
  <si>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</si>
  <si>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</si>
  <si>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</si>
  <si>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</si>
  <si>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</si>
  <si>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</si>
  <si>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</si>
  <si>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</si>
  <si>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</si>
  <si>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</si>
  <si>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</si>
  <si>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</si>
  <si>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</si>
  <si>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</si>
  <si>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</si>
  <si>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</si>
  <si>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</si>
  <si>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</si>
  <si>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</si>
  <si>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</si>
  <si>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</si>
  <si>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</si>
  <si>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</si>
  <si>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</si>
  <si>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</si>
  <si>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</si>
  <si>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</si>
  <si>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</si>
  <si>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</si>
  <si>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</si>
  <si>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</si>
  <si>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</si>
  <si>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</si>
  <si>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</si>
  <si>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</si>
  <si>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</si>
  <si>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</si>
  <si>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</si>
  <si>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</si>
  <si>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</si>
  <si>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</si>
  <si>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</si>
  <si>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</si>
  <si>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</si>
  <si>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</si>
  <si>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</si>
  <si>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</si>
  <si>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</si>
  <si>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</si>
  <si>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</si>
  <si>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</si>
  <si>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</si>
  <si>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</si>
  <si>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</si>
  <si>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</si>
  <si>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</si>
  <si>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</si>
  <si>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</si>
  <si>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</si>
  <si>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</si>
  <si>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</si>
  <si>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</si>
  <si>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</si>
  <si>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</si>
  <si>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</si>
  <si>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</si>
  <si>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</si>
  <si>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</si>
  <si>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</si>
  <si>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</si>
  <si>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</si>
  <si>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</si>
  <si>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</si>
  <si>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</si>
  <si>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</si>
  <si>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</si>
  <si>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</si>
  <si>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</si>
  <si>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</si>
  <si>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</si>
  <si>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</si>
  <si>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</si>
  <si>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</si>
  <si>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</si>
  <si>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</si>
  <si>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</si>
  <si>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</si>
  <si>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</si>
  <si>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</si>
  <si>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</si>
  <si>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</si>
  <si>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</si>
  <si>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</si>
  <si>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</si>
  <si>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</si>
  <si>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</si>
  <si>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</si>
  <si>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</si>
  <si>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</si>
  <si>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</si>
  <si>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</si>
  <si>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</si>
  <si>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</si>
  <si>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</si>
  <si>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</si>
  <si>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</si>
  <si>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</si>
  <si>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</si>
  <si>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</si>
  <si>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</si>
  <si>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</si>
  <si>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</si>
  <si>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</si>
  <si>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</si>
  <si>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</si>
  <si>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</si>
  <si>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</si>
  <si>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</si>
  <si>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</si>
  <si>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</si>
  <si>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</si>
  <si>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</si>
  <si>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</si>
  <si>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</si>
  <si>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</si>
  <si>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</si>
  <si>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</si>
  <si>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</si>
  <si>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</si>
  <si>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</si>
  <si>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</si>
  <si>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</si>
  <si>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</si>
  <si>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</si>
  <si>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</si>
  <si>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</si>
  <si>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</si>
  <si>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</si>
  <si>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</si>
  <si>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</si>
  <si>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</si>
  <si>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</si>
  <si>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</si>
  <si>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</si>
  <si>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</si>
  <si>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</si>
  <si>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</si>
  <si>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</si>
  <si>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</si>
  <si>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</si>
  <si>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</si>
  <si>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</si>
  <si>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</si>
  <si>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</si>
  <si>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</si>
  <si>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</si>
  <si>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</si>
  <si>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</si>
  <si>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</si>
  <si>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</si>
  <si>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</si>
  <si>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</si>
  <si>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</si>
  <si>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</si>
  <si>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</si>
  <si>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</si>
  <si>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</si>
  <si>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</si>
  <si>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</si>
  <si>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</si>
  <si>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</si>
  <si>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</si>
  <si>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</si>
  <si>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</si>
  <si>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</si>
  <si>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</si>
  <si>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</si>
  <si>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</si>
  <si>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</si>
  <si>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</si>
  <si>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</si>
  <si>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</si>
  <si>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</si>
  <si>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</si>
  <si>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</si>
  <si>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</si>
  <si>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</si>
  <si>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</si>
  <si>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</si>
  <si>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</si>
  <si>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</si>
  <si>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</si>
  <si>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</si>
  <si>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</si>
  <si>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</si>
  <si>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</si>
  <si>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</si>
  <si>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</si>
  <si>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</si>
  <si>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</si>
  <si>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</si>
  <si>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</si>
  <si>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</si>
  <si>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</si>
  <si>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</si>
  <si>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</si>
  <si>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</si>
  <si>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</si>
  <si>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</si>
  <si>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</si>
  <si>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</si>
  <si>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</si>
  <si>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</si>
  <si>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</si>
  <si>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</si>
  <si>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</si>
  <si>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</si>
  <si>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</si>
  <si>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</si>
  <si>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</si>
  <si>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</si>
  <si>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</si>
  <si>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</si>
  <si>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</si>
  <si>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</si>
  <si>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</si>
  <si>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</si>
  <si>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</si>
  <si>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</si>
  <si>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</si>
  <si>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</si>
  <si>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</si>
  <si>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</si>
  <si>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</si>
  <si>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</si>
  <si>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</si>
  <si>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</si>
  <si>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</si>
  <si>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</si>
  <si>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</si>
  <si>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</si>
  <si>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</si>
  <si>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</si>
  <si>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</si>
  <si>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</si>
  <si>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</si>
  <si>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</si>
  <si>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</si>
  <si>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</si>
  <si>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</si>
  <si>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</si>
  <si>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</si>
  <si>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</si>
  <si>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</si>
  <si>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</si>
  <si>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</si>
  <si>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</si>
  <si>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</si>
  <si>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</si>
  <si>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</si>
  <si>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</si>
  <si>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</si>
  <si>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</si>
  <si>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</si>
  <si>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</si>
  <si>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</si>
  <si>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</si>
  <si>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</si>
  <si>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</si>
  <si>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</si>
  <si>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</si>
  <si>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</si>
  <si>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</si>
  <si>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</si>
  <si>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</si>
  <si>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</si>
  <si>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</si>
  <si>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</si>
  <si>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</si>
  <si>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</si>
  <si>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</si>
  <si>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</si>
  <si>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</si>
  <si>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</si>
  <si>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</si>
  <si>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</si>
  <si>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</si>
  <si>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</si>
  <si>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</si>
  <si>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</si>
  <si>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</si>
  <si>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</si>
  <si>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</si>
  <si>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</si>
  <si>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</si>
  <si>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</si>
  <si>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</si>
  <si>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</si>
  <si>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</si>
  <si>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</si>
  <si>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</si>
  <si>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</si>
  <si>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</si>
  <si>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</si>
  <si>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</si>
  <si>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</si>
  <si>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</si>
  <si>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</si>
  <si>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</si>
  <si>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</si>
  <si>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</si>
  <si>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</si>
  <si>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</si>
  <si>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</si>
  <si>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</si>
  <si>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</si>
  <si>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</si>
  <si>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</si>
  <si>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</si>
  <si>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</si>
  <si>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</si>
  <si>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</si>
  <si>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</si>
  <si>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</si>
  <si>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</si>
  <si>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</si>
  <si>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</si>
  <si>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</si>
  <si>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</si>
  <si>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</si>
  <si>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</si>
  <si>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</si>
  <si>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</si>
  <si>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</si>
  <si>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</si>
  <si>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</si>
  <si>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</si>
  <si>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</si>
  <si>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</si>
  <si>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</si>
  <si>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</si>
  <si>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</si>
  <si>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</si>
  <si>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</si>
  <si>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</si>
  <si>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</si>
  <si>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</si>
  <si>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</si>
  <si>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</si>
  <si>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</si>
  <si>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</si>
  <si>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</si>
  <si>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</si>
  <si>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</si>
  <si>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</si>
  <si>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</si>
  <si>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</si>
  <si>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</si>
  <si>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</si>
  <si>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</si>
  <si>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</si>
  <si>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</si>
  <si>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</si>
  <si>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</si>
  <si>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</si>
  <si>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</si>
  <si>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</si>
  <si>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</si>
  <si>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</si>
  <si>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</si>
  <si>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</si>
  <si>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</si>
  <si>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</si>
  <si>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</si>
  <si>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</si>
  <si>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</si>
  <si>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</si>
  <si>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</si>
  <si>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</si>
  <si>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</si>
  <si>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</si>
  <si>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</si>
  <si>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</si>
  <si>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</si>
  <si>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</si>
  <si>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</si>
  <si>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</si>
  <si>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</si>
  <si>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</si>
  <si>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</si>
  <si>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</si>
  <si>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</si>
  <si>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</si>
  <si>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</si>
  <si>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</si>
  <si>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</si>
  <si>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</si>
  <si>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</si>
  <si>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</si>
  <si>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</si>
  <si>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</si>
  <si>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</si>
  <si>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</si>
  <si>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</si>
  <si>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</si>
  <si>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</si>
  <si>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</si>
  <si>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</si>
  <si>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</si>
  <si>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</si>
  <si>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</si>
  <si>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</si>
  <si>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</si>
  <si>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</si>
  <si>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</si>
  <si>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</si>
  <si>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</si>
  <si>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</si>
  <si>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</si>
  <si>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</si>
  <si>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</si>
  <si>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</si>
  <si>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</si>
  <si>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</si>
  <si>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</si>
  <si>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</si>
  <si>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</si>
  <si>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</si>
  <si>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</si>
  <si>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</si>
  <si>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</si>
  <si>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</si>
  <si>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</si>
  <si>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</si>
  <si>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</si>
  <si>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</si>
  <si>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</si>
  <si>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</si>
  <si>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</si>
  <si>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</si>
  <si>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</si>
  <si>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</si>
  <si>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</si>
  <si>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</si>
  <si>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</si>
  <si>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</si>
  <si>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</si>
  <si>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</si>
  <si>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</si>
  <si>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</si>
  <si>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</si>
  <si>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</si>
  <si>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</si>
  <si>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</si>
  <si>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</si>
  <si>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</si>
  <si>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</si>
  <si>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</si>
  <si>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</si>
  <si>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</si>
  <si>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</si>
  <si>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</si>
  <si>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</si>
  <si>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</si>
  <si>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</si>
  <si>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</si>
  <si>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</si>
  <si>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</si>
  <si>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</si>
  <si>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</si>
  <si>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</si>
  <si>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</si>
  <si>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</si>
  <si>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</si>
  <si>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</si>
  <si>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</si>
  <si>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</si>
  <si>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</si>
  <si>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</si>
  <si>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</si>
  <si>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</si>
  <si>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</si>
  <si>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</si>
  <si>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</si>
  <si>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</si>
  <si>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</si>
  <si>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</si>
  <si>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</si>
  <si>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</si>
  <si>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</si>
  <si>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</si>
  <si>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</si>
  <si>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</si>
  <si>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</si>
  <si>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</si>
  <si>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</si>
  <si>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</si>
  <si>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</si>
  <si>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</si>
  <si>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</si>
  <si>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</si>
  <si>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</si>
  <si>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</si>
  <si>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</si>
  <si>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</si>
  <si>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</si>
  <si>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</si>
  <si>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</si>
  <si>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</si>
  <si>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</si>
  <si>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</si>
  <si>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</si>
  <si>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</si>
  <si>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</si>
  <si>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</si>
  <si>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</si>
  <si>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</si>
  <si>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</si>
  <si>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</si>
  <si>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</si>
  <si>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</si>
  <si>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</si>
  <si>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</si>
  <si>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</si>
  <si>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</si>
  <si>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</si>
  <si>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</si>
  <si>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</si>
  <si>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</si>
  <si>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</si>
  <si>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</si>
  <si>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</si>
  <si>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</si>
  <si>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</si>
  <si>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</si>
  <si>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</si>
  <si>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</si>
  <si>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</si>
  <si>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</si>
  <si>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</si>
  <si>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</si>
  <si>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</si>
  <si>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</si>
  <si>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</si>
  <si>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</si>
  <si>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</si>
  <si>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</si>
  <si>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</si>
  <si>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</si>
  <si>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</si>
  <si>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</si>
  <si>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</si>
  <si>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</si>
  <si>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</si>
  <si>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</si>
  <si>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</si>
  <si>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</si>
  <si>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</si>
  <si>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</si>
  <si>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</si>
  <si>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</si>
  <si>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</si>
  <si>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</si>
  <si>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</si>
  <si>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</si>
  <si>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</si>
  <si>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</si>
  <si>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</si>
  <si>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</si>
  <si>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</si>
  <si>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</si>
  <si>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</si>
  <si>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</si>
  <si>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</si>
  <si>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</si>
  <si>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</si>
  <si>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</si>
  <si>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</si>
  <si>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</si>
  <si>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</si>
  <si>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</si>
  <si>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</si>
  <si>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</si>
  <si>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</si>
  <si>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</si>
  <si>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</si>
  <si>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</si>
  <si>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</si>
  <si>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</si>
  <si>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</si>
  <si>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</si>
  <si>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</si>
  <si>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</si>
  <si>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</si>
  <si>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</si>
  <si>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</si>
  <si>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</si>
  <si>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</si>
  <si>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</si>
  <si>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</si>
  <si>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</si>
  <si>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</si>
  <si>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</si>
  <si>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</si>
  <si>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</si>
  <si>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</si>
  <si>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</si>
  <si>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</si>
  <si>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</si>
  <si>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</si>
  <si>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</si>
  <si>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</si>
  <si>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</si>
  <si>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</si>
  <si>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</si>
  <si>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</si>
  <si>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</si>
  <si>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</si>
  <si>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</si>
  <si>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</si>
  <si>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</si>
  <si>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</si>
  <si>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</si>
  <si>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</si>
  <si>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</si>
  <si>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</si>
  <si>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</si>
  <si>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</si>
  <si>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</si>
  <si>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</si>
  <si>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</si>
  <si>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</si>
  <si>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</si>
  <si>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</si>
  <si>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</si>
  <si>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</si>
  <si>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</si>
  <si>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</si>
  <si>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</si>
  <si>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</si>
  <si>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</si>
  <si>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</si>
  <si>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</si>
  <si>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</si>
  <si>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</si>
  <si>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</si>
  <si>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</si>
  <si>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</si>
  <si>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</si>
  <si>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</si>
  <si>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</si>
  <si>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</si>
  <si>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</si>
  <si>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</si>
  <si>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</si>
  <si>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</si>
  <si>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</si>
  <si>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</si>
  <si>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</si>
  <si>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</si>
  <si>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</si>
  <si>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</si>
  <si>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</si>
  <si>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</si>
  <si>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</si>
  <si>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</si>
  <si>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</si>
  <si>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</si>
  <si>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</si>
  <si>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</si>
  <si>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</si>
  <si>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</si>
  <si>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</si>
  <si>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</si>
  <si>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</si>
  <si>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</si>
  <si>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</si>
  <si>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</si>
  <si>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</si>
  <si>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</si>
  <si>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</si>
  <si>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</si>
  <si>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</si>
  <si>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</si>
  <si>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</si>
  <si>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</si>
  <si>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</si>
  <si>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</si>
  <si>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</si>
  <si>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</si>
  <si>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</si>
  <si>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</si>
  <si>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</si>
  <si>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</si>
  <si>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</si>
  <si>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</si>
  <si>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</si>
  <si>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</si>
  <si>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</si>
  <si>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</si>
  <si>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</si>
  <si>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</si>
  <si>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</si>
  <si>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</si>
  <si>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</si>
  <si>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</si>
  <si>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</si>
  <si>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</si>
  <si>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</si>
  <si>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</si>
  <si>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</si>
  <si>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</si>
  <si>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</si>
  <si>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</si>
  <si>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</si>
  <si>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</si>
  <si>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</si>
  <si>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</si>
  <si>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</si>
  <si>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</si>
  <si>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</si>
  <si>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</si>
  <si>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</si>
  <si>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</si>
  <si>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</si>
  <si>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</si>
  <si>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</si>
  <si>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</si>
  <si>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</si>
  <si>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</si>
  <si>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</si>
  <si>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</si>
  <si>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</si>
  <si>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</si>
  <si>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</si>
  <si>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</si>
  <si>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</si>
  <si>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</si>
  <si>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</si>
  <si>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</si>
  <si>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</si>
  <si>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</si>
  <si>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</si>
  <si>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</si>
  <si>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</si>
  <si>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</si>
  <si>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</si>
  <si>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</si>
  <si>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</si>
  <si>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</si>
  <si>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</si>
  <si>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</si>
  <si>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</si>
  <si>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</si>
  <si>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</si>
  <si>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</si>
  <si>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</si>
  <si>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</si>
  <si>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</si>
  <si>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</si>
  <si>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</si>
  <si>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</si>
  <si>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</si>
  <si>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</si>
  <si>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</si>
  <si>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</si>
  <si>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</si>
  <si>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</si>
  <si>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</si>
  <si>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</si>
  <si>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</si>
  <si>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</si>
  <si>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</si>
  <si>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</si>
  <si>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</si>
  <si>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</si>
  <si>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</si>
  <si>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</si>
  <si>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</si>
  <si>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</si>
  <si>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</si>
  <si>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</si>
  <si>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</si>
  <si>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</si>
  <si>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</si>
  <si>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</si>
  <si>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</si>
  <si>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</si>
  <si>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</si>
  <si>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</si>
  <si>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</si>
  <si>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</si>
  <si>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</si>
  <si>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</si>
  <si>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</si>
  <si>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</si>
  <si>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</si>
  <si>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</si>
  <si>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</si>
  <si>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</si>
  <si>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</si>
  <si>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</si>
  <si>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</si>
  <si>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</si>
  <si>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</si>
  <si>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</si>
  <si>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</si>
  <si>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</si>
  <si>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</si>
  <si>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</si>
  <si>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</si>
  <si>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</si>
  <si>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</si>
  <si>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</si>
  <si>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</si>
  <si>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</si>
  <si>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</si>
  <si>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</si>
  <si>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</si>
  <si>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</si>
  <si>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</si>
  <si>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</si>
  <si>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</si>
  <si>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</si>
  <si>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</si>
  <si>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</si>
  <si>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</si>
  <si>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</si>
  <si>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</si>
  <si>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</si>
  <si>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</si>
  <si>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</si>
  <si>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</si>
  <si>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</si>
  <si>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</si>
  <si>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</si>
  <si>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</si>
  <si>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</si>
  <si>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</si>
  <si>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</si>
  <si>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</si>
  <si>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</si>
  <si>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</si>
  <si>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</si>
  <si>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</si>
  <si>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</si>
  <si>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</si>
  <si>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</si>
  <si>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</si>
  <si>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</si>
  <si>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</si>
  <si>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</si>
  <si>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</si>
  <si>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</si>
  <si>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</si>
  <si>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</si>
  <si>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</si>
  <si>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</si>
  <si>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</si>
  <si>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</si>
  <si>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</si>
  <si>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</si>
  <si>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</si>
  <si>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</si>
  <si>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</si>
  <si>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</si>
  <si>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</si>
  <si>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</si>
  <si>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</si>
  <si>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</si>
  <si>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</si>
  <si>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</si>
  <si>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</si>
  <si>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</si>
  <si>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</si>
  <si>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</si>
  <si>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</si>
  <si>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</si>
  <si>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</si>
  <si>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</si>
  <si>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</si>
  <si>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</si>
  <si>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</si>
  <si>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</si>
  <si>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</si>
  <si>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</si>
  <si>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</si>
  <si>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</si>
  <si>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</si>
  <si>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</si>
  <si>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</si>
  <si>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</si>
  <si>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</si>
  <si>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</si>
  <si>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</si>
  <si>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</si>
  <si>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</si>
  <si>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</si>
  <si>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</si>
  <si>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</si>
  <si>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</si>
  <si>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</si>
  <si>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</si>
  <si>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</si>
  <si>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</si>
  <si>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</si>
  <si>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</si>
  <si>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</si>
  <si>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</si>
  <si>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</si>
  <si>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</si>
  <si>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</si>
  <si>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</si>
  <si>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</si>
  <si>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</si>
  <si>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</si>
  <si>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</si>
  <si>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</si>
  <si>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</si>
  <si>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</si>
  <si>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</si>
  <si>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</si>
  <si>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</si>
  <si>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</si>
  <si>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</si>
  <si>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</si>
  <si>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</si>
  <si>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</si>
  <si>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</si>
  <si>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</si>
  <si>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</si>
  <si>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</si>
  <si>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</si>
  <si>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</si>
  <si>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</si>
  <si>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</si>
  <si>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</si>
  <si>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</si>
  <si>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</si>
  <si>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</si>
  <si>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</si>
  <si>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</si>
  <si>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</si>
  <si>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</si>
  <si>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</si>
  <si>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</si>
  <si>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</si>
  <si>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</si>
  <si>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</si>
  <si>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</si>
  <si>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</si>
  <si>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</si>
  <si>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</si>
  <si>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</si>
  <si>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</si>
  <si>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</si>
  <si>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</si>
  <si>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</si>
  <si>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</si>
  <si>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</si>
  <si>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</si>
  <si>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</si>
  <si>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</si>
  <si>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</si>
  <si>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</si>
  <si>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</si>
  <si>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</si>
  <si>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</si>
  <si>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</si>
  <si>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</si>
  <si>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</si>
  <si>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</si>
  <si>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</si>
  <si>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</si>
  <si>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</si>
  <si>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</si>
  <si>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</si>
  <si>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</si>
  <si>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</si>
  <si>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</si>
  <si>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</si>
  <si>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</si>
  <si>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</si>
  <si>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</si>
  <si>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</si>
  <si>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</si>
  <si>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</si>
  <si>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</si>
  <si>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</si>
  <si>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</si>
  <si>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</si>
  <si>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</si>
  <si>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</si>
  <si>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</si>
  <si>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</si>
  <si>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</si>
  <si>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</si>
  <si>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</si>
  <si>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</si>
  <si>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</si>
  <si>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</si>
  <si>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</si>
  <si>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</si>
  <si>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</si>
  <si>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</si>
  <si>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</si>
  <si>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</si>
  <si>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</si>
  <si>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</si>
  <si>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</si>
  <si>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</si>
  <si>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</si>
  <si>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</si>
  <si>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</si>
  <si>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</si>
  <si>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</si>
  <si>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</si>
  <si>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</si>
  <si>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</si>
  <si>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</si>
  <si>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</si>
  <si>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</si>
  <si>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</si>
  <si>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</si>
  <si>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</si>
  <si>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</si>
  <si>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</si>
  <si>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</si>
  <si>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</si>
  <si>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</si>
  <si>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</si>
  <si>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</si>
  <si>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</si>
  <si>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</si>
  <si>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</si>
  <si>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</si>
  <si>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</si>
  <si>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</si>
  <si>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</si>
  <si>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</si>
  <si>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</si>
  <si>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</si>
  <si>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</si>
  <si>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</si>
  <si>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</si>
  <si>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</si>
  <si>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</si>
  <si>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</si>
  <si>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</si>
  <si>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</si>
  <si>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</si>
  <si>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</si>
  <si>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</si>
  <si>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</si>
  <si>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</si>
  <si>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</si>
  <si>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</si>
  <si>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</si>
  <si>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</si>
  <si>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</si>
  <si>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</si>
  <si>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</si>
  <si>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</si>
  <si>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</si>
  <si>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</si>
  <si>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</si>
  <si>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</si>
  <si>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</si>
  <si>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</si>
  <si>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</si>
  <si>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</si>
  <si>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</si>
  <si>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</si>
  <si>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</si>
  <si>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</si>
  <si>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</si>
  <si>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</si>
  <si>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</si>
  <si>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</si>
  <si>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</si>
  <si>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</si>
  <si>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</si>
  <si>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</si>
  <si>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</si>
  <si>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</si>
  <si>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</si>
  <si>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</si>
  <si>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</si>
  <si>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</si>
  <si>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</si>
  <si>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</si>
  <si>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</si>
  <si>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</si>
  <si>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</si>
  <si>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</si>
  <si>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</si>
  <si>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</si>
  <si>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</si>
  <si>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</si>
  <si>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</si>
  <si>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</si>
  <si>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</si>
  <si>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</si>
  <si>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</si>
  <si>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</si>
  <si>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</si>
  <si>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</si>
  <si>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</si>
  <si>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</si>
  <si>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</si>
  <si>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</si>
  <si>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</si>
  <si>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</si>
  <si>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</si>
  <si>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</si>
  <si>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</si>
  <si>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</si>
  <si>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</si>
  <si>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</si>
  <si>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</si>
  <si>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</si>
  <si>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</si>
  <si>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</si>
  <si>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</si>
  <si>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</si>
  <si>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</si>
  <si>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</si>
  <si>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</si>
  <si>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</si>
  <si>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</si>
  <si>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</si>
  <si>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</si>
  <si>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</si>
  <si>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</si>
  <si>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</si>
  <si>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</si>
  <si>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</si>
  <si>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</si>
  <si>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</si>
  <si>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</si>
  <si>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</si>
  <si>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</si>
  <si>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</si>
  <si>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</si>
  <si>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</si>
  <si>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</si>
  <si>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</si>
  <si>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</si>
  <si>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</si>
  <si>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</si>
  <si>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</si>
  <si>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</si>
  <si>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</si>
  <si>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</si>
  <si>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</si>
  <si>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</si>
  <si>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</si>
  <si>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</si>
  <si>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</si>
  <si>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</si>
  <si>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</si>
  <si>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</si>
  <si>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</si>
  <si>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</si>
  <si>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</si>
  <si>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</si>
  <si>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</si>
  <si>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</si>
  <si>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</si>
  <si>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</si>
  <si>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</si>
  <si>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</si>
  <si>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</si>
  <si>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</si>
  <si>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</si>
  <si>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</si>
  <si>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</si>
  <si>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</si>
  <si>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</si>
  <si>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</si>
  <si>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</si>
  <si>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</si>
  <si>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</si>
  <si>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</si>
  <si>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</si>
  <si>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</si>
  <si>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</si>
  <si>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</si>
  <si>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</si>
  <si>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</si>
  <si>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</si>
  <si>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</si>
  <si>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</si>
  <si>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</si>
  <si>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</si>
  <si>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</si>
  <si>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</si>
  <si>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</si>
  <si>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</si>
  <si>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</si>
  <si>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</si>
  <si>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</si>
  <si>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</si>
  <si>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</si>
  <si>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</si>
  <si>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</si>
  <si>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</si>
  <si>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</si>
  <si>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</si>
  <si>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</si>
  <si>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</si>
  <si>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</si>
  <si>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</si>
  <si>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</si>
  <si>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</si>
  <si>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</si>
  <si>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</si>
  <si>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</si>
  <si>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</si>
  <si>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</si>
  <si>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</si>
  <si>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</si>
  <si>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</si>
  <si>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</si>
  <si>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</si>
  <si>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</si>
  <si>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</si>
  <si>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</si>
  <si>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</si>
  <si>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</si>
  <si>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</si>
  <si>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</si>
  <si>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</si>
  <si>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</si>
  <si>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</si>
  <si>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</si>
  <si>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</si>
  <si>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</si>
  <si>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</si>
  <si>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</si>
  <si>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</si>
  <si>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</si>
  <si>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</si>
  <si>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</si>
  <si>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</si>
  <si>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</si>
  <si>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</si>
  <si>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</si>
  <si>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</si>
  <si>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</si>
  <si>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</si>
  <si>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</si>
  <si>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</si>
  <si>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</si>
  <si>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</si>
  <si>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</si>
  <si>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</si>
  <si>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</si>
  <si>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</si>
  <si>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</si>
  <si>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</si>
  <si>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</si>
  <si>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</si>
  <si>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</si>
  <si>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</si>
  <si>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</si>
  <si>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</si>
  <si>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</si>
  <si>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</si>
  <si>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</si>
  <si>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</si>
  <si>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</si>
  <si>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</si>
  <si>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</si>
  <si>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</si>
  <si>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</si>
  <si>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</si>
  <si>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</si>
  <si>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</si>
  <si>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</si>
  <si>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</si>
  <si>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</si>
  <si>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</si>
  <si>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</si>
  <si>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</si>
  <si>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</si>
  <si>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</si>
  <si>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</si>
  <si>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</si>
  <si>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</si>
  <si>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</si>
  <si>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</si>
  <si>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</si>
  <si>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</si>
  <si>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</si>
  <si>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</si>
  <si>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</si>
  <si>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</si>
  <si>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</si>
  <si>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</si>
  <si>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</si>
  <si>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</si>
  <si>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</si>
  <si>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</si>
  <si>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</si>
  <si>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</si>
  <si>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</si>
  <si>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</si>
  <si>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</si>
  <si>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</si>
  <si>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</si>
  <si>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</si>
  <si>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</si>
  <si>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</si>
  <si>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</si>
  <si>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</si>
  <si>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</si>
  <si>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</si>
  <si>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</si>
  <si>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</si>
  <si>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</si>
  <si>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</si>
  <si>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</si>
  <si>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</si>
  <si>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</si>
  <si>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</si>
  <si>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</si>
  <si>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</si>
  <si>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</si>
  <si>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</si>
  <si>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</si>
  <si>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</si>
  <si>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</si>
  <si>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</si>
  <si>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</si>
  <si>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</si>
  <si>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</si>
  <si>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</si>
  <si>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</si>
  <si>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</si>
  <si>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</si>
  <si>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</si>
  <si>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</si>
  <si>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</si>
  <si>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</si>
  <si>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</si>
  <si>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</si>
  <si>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</si>
  <si>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</si>
  <si>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</si>
  <si>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</si>
  <si>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</si>
  <si>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</si>
  <si>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</si>
  <si>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</si>
  <si>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</si>
  <si>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</si>
  <si>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</si>
  <si>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</si>
  <si>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</si>
  <si>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</si>
  <si>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</si>
  <si>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</si>
  <si>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</si>
  <si>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</si>
  <si>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</si>
  <si>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</si>
  <si>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</si>
  <si>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</si>
  <si>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</si>
  <si>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</si>
  <si>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</si>
  <si>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</si>
  <si>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</si>
  <si>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</si>
  <si>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</si>
  <si>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</si>
  <si>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</si>
  <si>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</si>
  <si>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</si>
  <si>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</si>
  <si>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</si>
  <si>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</si>
  <si>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</si>
  <si>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</si>
  <si>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</si>
  <si>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</si>
  <si>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</si>
  <si>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</si>
  <si>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</si>
  <si>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</si>
  <si>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</si>
  <si>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</si>
  <si>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</si>
  <si>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</si>
  <si>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</si>
  <si>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</si>
  <si>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</si>
  <si>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</si>
  <si>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</si>
  <si>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</si>
  <si>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</si>
  <si>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</si>
  <si>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</si>
  <si>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</si>
  <si>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</si>
  <si>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</si>
  <si>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</si>
  <si>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</si>
  <si>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</si>
  <si>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</si>
  <si>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</si>
  <si>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</si>
  <si>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</si>
  <si>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</si>
  <si>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</si>
  <si>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</si>
  <si>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</si>
  <si>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</si>
  <si>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</si>
  <si>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</si>
  <si>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</si>
  <si>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</si>
  <si>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</si>
  <si>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</si>
  <si>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</si>
  <si>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</si>
  <si>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</si>
  <si>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</si>
  <si>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</si>
  <si>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</si>
  <si>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</si>
  <si>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</si>
  <si>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</si>
  <si>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</si>
  <si>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</si>
  <si>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</si>
  <si>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</si>
  <si>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</si>
  <si>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</si>
  <si>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</si>
  <si>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</si>
  <si>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</si>
  <si>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</si>
  <si>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</si>
  <si>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</si>
  <si>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</si>
  <si>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</si>
  <si>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</si>
  <si>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</si>
  <si>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</si>
  <si>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</si>
  <si>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</si>
  <si>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</si>
  <si>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</si>
  <si>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</si>
  <si>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</si>
  <si>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</si>
  <si>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</si>
  <si>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</si>
  <si>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</si>
  <si>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</si>
  <si>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</si>
  <si>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</si>
  <si>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</si>
  <si>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</si>
  <si>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</si>
  <si>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</si>
  <si>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</si>
  <si>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</si>
  <si>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</si>
  <si>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</si>
  <si>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</si>
  <si>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</si>
  <si>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</si>
  <si>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</si>
  <si>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</si>
  <si>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</si>
  <si>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</si>
  <si>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</si>
  <si>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</si>
  <si>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</si>
  <si>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</si>
  <si>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</si>
  <si>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</si>
  <si>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</si>
  <si>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</si>
  <si>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</si>
  <si>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</si>
  <si>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</si>
  <si>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</si>
  <si>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</si>
  <si>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</si>
  <si>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</si>
  <si>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</si>
  <si>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</si>
  <si>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</si>
  <si>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</si>
  <si>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</si>
  <si>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</si>
  <si>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</si>
  <si>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</si>
  <si>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</si>
  <si>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</si>
  <si>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</si>
  <si>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</si>
  <si>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</si>
  <si>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</si>
  <si>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</si>
  <si>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</si>
  <si>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</si>
  <si>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</si>
  <si>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</si>
  <si>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</si>
  <si>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</si>
  <si>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</si>
  <si>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</si>
  <si>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</si>
  <si>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</si>
  <si>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</si>
  <si>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</si>
  <si>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</si>
  <si>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</si>
  <si>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</si>
  <si>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</si>
  <si>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</si>
  <si>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</si>
  <si>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</si>
  <si>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</si>
  <si>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</si>
  <si>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</si>
  <si>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</si>
  <si>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</si>
  <si>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</si>
  <si>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</si>
  <si>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</si>
  <si>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</si>
  <si>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</si>
  <si>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</si>
  <si>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</si>
  <si>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</si>
  <si>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</si>
  <si>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</si>
  <si>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</si>
  <si>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</si>
  <si>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</si>
  <si>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</si>
  <si>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</si>
  <si>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</si>
  <si>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</si>
  <si>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</si>
  <si>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</si>
  <si>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</si>
  <si>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</si>
  <si>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</si>
  <si>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</si>
  <si>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</si>
  <si>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</si>
  <si>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</si>
  <si>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</si>
  <si>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</si>
  <si>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</si>
  <si>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</si>
  <si>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</si>
  <si>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</si>
  <si>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</si>
  <si>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</si>
  <si>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</si>
  <si>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</si>
  <si>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</si>
  <si>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</si>
  <si>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</si>
  <si>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</si>
  <si>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</si>
  <si>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</si>
  <si>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</si>
  <si>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</si>
  <si>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</si>
  <si>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</si>
  <si>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</si>
  <si>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</si>
  <si>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</si>
  <si>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</si>
  <si>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</si>
  <si>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</si>
  <si>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</si>
  <si>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</si>
  <si>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</si>
  <si>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</si>
  <si>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</si>
  <si>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</si>
  <si>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</si>
  <si>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</si>
  <si>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</si>
  <si>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</si>
  <si>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</si>
  <si>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</si>
  <si>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</si>
  <si>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</si>
  <si>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</si>
  <si>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</si>
  <si>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</si>
  <si>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</si>
  <si>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</si>
  <si>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</si>
  <si>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</si>
  <si>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</si>
  <si>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</si>
  <si>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</si>
  <si>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</si>
  <si>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</si>
  <si>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</si>
  <si>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</si>
  <si>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</si>
  <si>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</si>
  <si>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</si>
  <si>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</si>
  <si>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</si>
  <si>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</si>
  <si>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</si>
  <si>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</si>
  <si>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</si>
  <si>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</si>
  <si>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</si>
  <si>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</si>
  <si>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</si>
  <si>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</si>
  <si>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</si>
  <si>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</si>
  <si>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</si>
  <si>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</si>
  <si>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</si>
  <si>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</si>
  <si>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</si>
  <si>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</si>
  <si>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</si>
  <si>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</si>
  <si>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</si>
  <si>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</si>
  <si>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</si>
  <si>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</si>
  <si>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</si>
  <si>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</si>
  <si>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</si>
  <si>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</si>
  <si>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</si>
  <si>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</si>
  <si>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</si>
  <si>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</si>
  <si>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</si>
  <si>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</si>
  <si>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</si>
  <si>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</si>
  <si>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</si>
  <si>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</si>
  <si>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</si>
  <si>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</si>
  <si>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</si>
  <si>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</si>
  <si>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</si>
  <si>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</si>
  <si>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</si>
  <si>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</si>
  <si>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</si>
  <si>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</si>
  <si>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</si>
  <si>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</si>
  <si>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</si>
  <si>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</si>
  <si>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</si>
  <si>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</si>
  <si>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</si>
  <si>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</si>
  <si>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</si>
  <si>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</si>
  <si>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</si>
  <si>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</si>
  <si>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</si>
  <si>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</si>
  <si>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</si>
  <si>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</si>
  <si>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</si>
  <si>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</si>
  <si>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</si>
  <si>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</si>
  <si>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</si>
  <si>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</si>
  <si>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</si>
  <si>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</si>
  <si>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</si>
  <si>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</si>
  <si>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</si>
  <si>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</si>
  <si>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</si>
  <si>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</si>
  <si>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</si>
  <si>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</si>
  <si>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</si>
  <si>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</si>
  <si>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</si>
  <si>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</si>
  <si>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</si>
  <si>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</si>
  <si>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</si>
  <si>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</si>
  <si>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</si>
  <si>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</si>
  <si>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</si>
  <si>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</si>
  <si>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</si>
  <si>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</si>
  <si>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</si>
  <si>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</si>
  <si>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</si>
  <si>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</si>
  <si>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</si>
  <si>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</si>
  <si>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</si>
  <si>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</si>
  <si>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</si>
  <si>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</si>
  <si>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</si>
  <si>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</si>
  <si>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</si>
  <si>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</si>
  <si>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</si>
  <si>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</si>
  <si>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</si>
  <si>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</si>
  <si>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</si>
  <si>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</si>
  <si>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</si>
  <si>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</si>
  <si>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</si>
  <si>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</si>
  <si>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</si>
  <si>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</si>
  <si>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</si>
  <si>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</si>
  <si>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</si>
  <si>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</si>
  <si>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</si>
  <si>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</si>
  <si>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</si>
  <si>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</si>
  <si>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</si>
  <si>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</si>
  <si>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</si>
  <si>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</si>
  <si>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</si>
  <si>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</si>
  <si>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</si>
  <si>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</si>
  <si>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</si>
  <si>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</si>
  <si>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</si>
  <si>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</si>
  <si>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</si>
  <si>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</si>
  <si>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</si>
  <si>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</si>
  <si>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</si>
  <si>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</si>
  <si>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</si>
  <si>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</si>
  <si>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</si>
  <si>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</si>
  <si>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</si>
  <si>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</si>
  <si>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</si>
  <si>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</si>
  <si>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</si>
  <si>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</si>
  <si>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</si>
  <si>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</si>
  <si>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</si>
  <si>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</si>
  <si>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</si>
  <si>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</si>
  <si>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</si>
  <si>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</si>
  <si>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</si>
  <si>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</si>
  <si>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</si>
  <si>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</si>
  <si>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</si>
  <si>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</si>
  <si>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</si>
  <si>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</si>
  <si>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</si>
  <si>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</si>
  <si>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</si>
  <si>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</si>
  <si>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</si>
  <si>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</si>
  <si>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</si>
  <si>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</si>
  <si>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</si>
  <si>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</si>
  <si>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</si>
  <si>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</si>
  <si>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</si>
  <si>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</si>
  <si>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</si>
  <si>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</si>
  <si>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</si>
  <si>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</si>
  <si>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</si>
  <si>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</si>
  <si>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</si>
  <si>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</si>
  <si>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</si>
  <si>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</si>
  <si>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</si>
  <si>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</si>
  <si>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</si>
  <si>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</si>
  <si>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</si>
  <si>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</si>
  <si>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</si>
  <si>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</si>
  <si>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</si>
  <si>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</si>
  <si>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</si>
  <si>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</si>
  <si>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</si>
  <si>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</si>
  <si>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</si>
  <si>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</si>
  <si>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</si>
  <si>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</si>
  <si>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</si>
  <si>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</si>
  <si>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</si>
  <si>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</si>
  <si>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</si>
  <si>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</si>
  <si>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</si>
  <si>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</si>
  <si>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</si>
  <si>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</si>
  <si>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</si>
  <si>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</si>
  <si>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</si>
  <si>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</si>
  <si>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</si>
  <si>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</si>
  <si>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</si>
  <si>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</si>
  <si>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</si>
  <si>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</si>
  <si>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</si>
  <si>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</si>
  <si>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</si>
  <si>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</si>
  <si>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</si>
  <si>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</si>
  <si>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</si>
  <si>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</si>
  <si>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</si>
  <si>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</si>
  <si>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</si>
  <si>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</si>
  <si>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</si>
  <si>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</si>
  <si>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</si>
  <si>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</si>
  <si>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</si>
  <si>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</si>
  <si>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</si>
  <si>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</si>
  <si>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</si>
  <si>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</si>
  <si>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</si>
  <si>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</si>
  <si>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</si>
  <si>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</si>
  <si>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</si>
  <si>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</si>
  <si>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</si>
  <si>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</si>
  <si>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</si>
  <si>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</si>
  <si>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</si>
  <si>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</si>
  <si>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</si>
  <si>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</si>
  <si>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</si>
  <si>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</si>
  <si>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</si>
  <si>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</si>
  <si>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</si>
  <si>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</si>
  <si>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</si>
  <si>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</si>
  <si>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</si>
  <si>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</si>
  <si>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</si>
  <si>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</si>
  <si>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</si>
  <si>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</si>
  <si>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</si>
  <si>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</si>
  <si>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</si>
  <si>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</si>
  <si>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</si>
  <si>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</si>
  <si>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</si>
  <si>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</si>
  <si>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</si>
  <si>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</si>
  <si>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</si>
  <si>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</si>
  <si>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</si>
  <si>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</si>
  <si>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</si>
  <si>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</si>
  <si>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</si>
  <si>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</si>
  <si>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</si>
  <si>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</si>
  <si>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</si>
  <si>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</si>
  <si>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</si>
  <si>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</si>
  <si>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</si>
  <si>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</si>
  <si>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</si>
  <si>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</si>
  <si>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</si>
  <si>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</si>
  <si>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</si>
  <si>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</si>
  <si>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</si>
  <si>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</si>
  <si>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</si>
  <si>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</si>
  <si>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</si>
  <si>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</si>
  <si>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</si>
  <si>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</si>
  <si>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</si>
  <si>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</si>
  <si>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</si>
  <si>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</si>
  <si>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</si>
  <si>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</si>
  <si>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</si>
  <si>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</si>
  <si>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</si>
  <si>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</si>
  <si>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</si>
  <si>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</si>
  <si>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</si>
  <si>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</si>
  <si>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</si>
  <si>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</si>
  <si>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</si>
  <si>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</si>
  <si>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</si>
  <si>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</si>
  <si>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</si>
  <si>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</si>
  <si>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</si>
  <si>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</si>
  <si>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</si>
  <si>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</si>
  <si>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</si>
  <si>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</si>
  <si>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</si>
  <si>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</si>
  <si>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</si>
  <si>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</si>
  <si>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</si>
  <si>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</si>
  <si>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</si>
  <si>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</si>
  <si>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</si>
  <si>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</si>
  <si>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</si>
  <si>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</si>
  <si>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</si>
  <si>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</si>
  <si>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</si>
  <si>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</si>
  <si>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</si>
  <si>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</si>
  <si>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</si>
  <si>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</si>
  <si>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</si>
  <si>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</si>
  <si>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</si>
  <si>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</si>
  <si>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</si>
  <si>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</si>
  <si>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</si>
  <si>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</si>
  <si>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</si>
  <si>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</si>
  <si>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</si>
  <si>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</si>
  <si>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</si>
  <si>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</si>
  <si>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</si>
  <si>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</si>
  <si>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</si>
  <si>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</si>
  <si>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</si>
  <si>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</si>
  <si>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</si>
  <si>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</si>
  <si>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</si>
  <si>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</si>
  <si>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</si>
  <si>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</si>
  <si>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</si>
  <si>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</si>
  <si>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</si>
  <si>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</si>
  <si>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</si>
  <si>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</si>
  <si>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</si>
  <si>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</si>
  <si>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</si>
  <si>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</si>
  <si>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</si>
  <si>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</si>
  <si>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</si>
  <si>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</si>
  <si>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</si>
  <si>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</si>
  <si>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</si>
  <si>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</si>
  <si>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</si>
  <si>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</si>
  <si>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</si>
  <si>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</si>
  <si>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</si>
  <si>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</si>
  <si>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</si>
  <si>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</si>
  <si>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</si>
  <si>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</si>
  <si>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</si>
  <si>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</si>
  <si>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</si>
  <si>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</si>
  <si>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</si>
  <si>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</si>
  <si>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</si>
  <si>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</si>
  <si>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</si>
  <si>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</si>
  <si>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</si>
  <si>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</si>
  <si>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</si>
  <si>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</si>
  <si>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</si>
  <si>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</si>
  <si>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</si>
  <si>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</si>
  <si>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</si>
  <si>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</si>
  <si>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</si>
  <si>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</si>
  <si>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</si>
  <si>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</si>
  <si>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</si>
  <si>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</si>
  <si>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</si>
  <si>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</si>
  <si>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</si>
  <si>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</si>
  <si>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</si>
  <si>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</si>
  <si>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</si>
  <si>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</si>
  <si>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</si>
  <si>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</si>
  <si>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</si>
  <si>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</si>
  <si>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</si>
  <si>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</si>
  <si>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</si>
  <si>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</si>
  <si>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</si>
  <si>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</si>
  <si>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</si>
  <si>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</si>
  <si>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</si>
  <si>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</si>
  <si>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</si>
  <si>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</si>
  <si>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</si>
  <si>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</si>
  <si>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</si>
  <si>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</si>
  <si>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</si>
  <si>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</si>
  <si>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</si>
  <si>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</si>
  <si>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</si>
  <si>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</si>
  <si>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</si>
  <si>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</si>
  <si>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</si>
  <si>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</si>
  <si>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</si>
  <si>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</si>
  <si>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</si>
  <si>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</si>
  <si>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</si>
  <si>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</si>
  <si>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</si>
  <si>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</si>
  <si>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</si>
  <si>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</si>
  <si>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</si>
  <si>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</si>
  <si>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</si>
  <si>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</si>
  <si>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</si>
  <si>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</si>
  <si>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</si>
  <si>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</si>
  <si>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</si>
  <si>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</si>
  <si>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</si>
  <si>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</si>
  <si>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</si>
  <si>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</si>
  <si>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</si>
  <si>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</si>
  <si>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</si>
  <si>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</si>
  <si>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</si>
  <si>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</si>
  <si>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</si>
  <si>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</si>
  <si>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</si>
  <si>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</si>
  <si>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</si>
  <si>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</si>
  <si>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</si>
  <si>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</si>
  <si>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</si>
  <si>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</si>
  <si>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</si>
  <si>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</si>
  <si>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</si>
  <si>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</si>
  <si>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</si>
  <si>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</si>
  <si>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</si>
  <si>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</si>
  <si>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</si>
  <si>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</si>
  <si>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</si>
  <si>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</si>
  <si>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</si>
  <si>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</si>
  <si>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</si>
  <si>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</si>
  <si>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</si>
  <si>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</si>
  <si>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</si>
  <si>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</si>
  <si>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</si>
  <si>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</si>
  <si>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</si>
  <si>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</si>
  <si>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</si>
  <si>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</si>
  <si>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</si>
  <si>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</si>
  <si>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</si>
  <si>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</si>
  <si>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</si>
  <si>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</si>
  <si>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</si>
  <si>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</si>
  <si>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</si>
  <si>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</si>
  <si>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</si>
  <si>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</si>
  <si>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</si>
  <si>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</si>
  <si>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</si>
  <si>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</si>
  <si>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</si>
  <si>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</si>
  <si>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</si>
  <si>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</si>
  <si>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</si>
  <si>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</si>
  <si>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</si>
  <si>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</si>
  <si>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</si>
  <si>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</si>
  <si>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</si>
  <si>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</si>
  <si>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</si>
  <si>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</si>
  <si>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</si>
  <si>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</si>
  <si>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</si>
  <si>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</si>
  <si>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</si>
  <si>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</si>
  <si>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</si>
  <si>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</si>
  <si>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</si>
  <si>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</si>
  <si>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</si>
  <si>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</si>
  <si>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</si>
  <si>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</si>
  <si>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</si>
  <si>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</si>
  <si>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</si>
  <si>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</si>
  <si>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</si>
  <si>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</si>
  <si>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</si>
  <si>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</si>
  <si>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</si>
  <si>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</si>
  <si>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</si>
  <si>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</si>
  <si>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</si>
  <si>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</si>
  <si>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</si>
  <si>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</si>
  <si>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</si>
  <si>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</si>
  <si>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</si>
  <si>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</si>
  <si>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</si>
  <si>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</si>
  <si>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</si>
  <si>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</si>
  <si>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</si>
  <si>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</si>
  <si>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</si>
  <si>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</si>
  <si>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</si>
  <si>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</si>
  <si>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</si>
  <si>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</si>
  <si>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</si>
  <si>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</si>
  <si>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</si>
  <si>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</si>
  <si>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</si>
  <si>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</si>
  <si>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</si>
  <si>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</si>
  <si>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</si>
  <si>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</si>
  <si>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</si>
  <si>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</si>
  <si>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</si>
  <si>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</si>
  <si>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</si>
  <si>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</si>
  <si>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</si>
  <si>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</si>
  <si>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</si>
  <si>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</si>
  <si>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</si>
  <si>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</si>
  <si>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</si>
  <si>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</si>
  <si>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</si>
  <si>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</si>
  <si>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</si>
  <si>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</si>
  <si>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</si>
  <si>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</si>
  <si>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</si>
  <si>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</si>
  <si>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</si>
  <si>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</si>
  <si>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</si>
  <si>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</si>
  <si>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</si>
  <si>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</si>
  <si>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</si>
  <si>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</si>
  <si>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</si>
  <si>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</si>
  <si>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</si>
  <si>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</si>
  <si>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</si>
  <si>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</si>
  <si>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</si>
  <si>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</si>
  <si>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</si>
  <si>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</si>
  <si>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</si>
  <si>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</si>
  <si>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</si>
  <si>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</si>
  <si>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</si>
  <si>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</si>
  <si>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</si>
  <si>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</si>
  <si>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</si>
  <si>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</si>
  <si>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</si>
  <si>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</si>
  <si>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</si>
  <si>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</si>
  <si>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</si>
  <si>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</si>
  <si>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</si>
  <si>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</si>
  <si>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</si>
  <si>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</si>
  <si>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</si>
  <si>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</si>
  <si>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</si>
  <si>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</si>
  <si>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</si>
  <si>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</si>
  <si>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</si>
  <si>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</si>
  <si>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</si>
  <si>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</si>
  <si>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</si>
  <si>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</si>
  <si>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</si>
  <si>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</si>
  <si>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</si>
  <si>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</si>
  <si>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</si>
  <si>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</si>
  <si>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</si>
  <si>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</si>
  <si>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</si>
  <si>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</si>
  <si>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</si>
  <si>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</si>
  <si>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</si>
  <si>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</si>
  <si>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</si>
  <si>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</si>
  <si>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</si>
  <si>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</si>
  <si>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</si>
  <si>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</si>
  <si>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</si>
  <si>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</si>
  <si>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</si>
  <si>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</si>
  <si>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</si>
  <si>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</si>
  <si>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</si>
  <si>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</si>
  <si>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</si>
  <si>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</si>
  <si>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</si>
  <si>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</si>
  <si>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</si>
  <si>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</si>
  <si>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</si>
  <si>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</si>
  <si>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</si>
  <si>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</si>
  <si>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</si>
  <si>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</si>
  <si>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</si>
  <si>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</si>
  <si>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</si>
  <si>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</si>
  <si>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</si>
  <si>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</si>
  <si>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</si>
  <si>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</si>
  <si>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</si>
  <si>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</si>
  <si>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</si>
  <si>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</si>
  <si>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</si>
  <si>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</si>
  <si>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</si>
  <si>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</si>
  <si>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</si>
  <si>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</si>
  <si>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</si>
  <si>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</si>
  <si>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</si>
  <si>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</si>
  <si>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</si>
  <si>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</si>
  <si>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</si>
  <si>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</si>
  <si>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</si>
  <si>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</si>
  <si>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</si>
  <si>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</si>
  <si>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</si>
  <si>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</si>
  <si>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</si>
  <si>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</si>
  <si>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</si>
  <si>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</si>
  <si>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</si>
  <si>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</si>
  <si>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</si>
  <si>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</si>
  <si>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</si>
  <si>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</si>
  <si>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</si>
  <si>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</si>
  <si>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</si>
  <si>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</si>
  <si>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</si>
  <si>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</si>
  <si>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</si>
  <si>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</si>
  <si>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</si>
  <si>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</si>
  <si>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</si>
  <si>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</si>
  <si>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</si>
  <si>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</si>
  <si>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</si>
  <si>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</si>
  <si>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</si>
  <si>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</si>
  <si>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</si>
  <si>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</si>
  <si>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</si>
  <si>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</si>
  <si>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</si>
  <si>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</si>
  <si>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</si>
  <si>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</si>
  <si>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</si>
  <si>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</si>
  <si>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</si>
  <si>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</si>
  <si>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</si>
  <si>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</si>
  <si>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</si>
  <si>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</si>
  <si>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</si>
  <si>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</si>
  <si>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</si>
  <si>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</si>
  <si>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</si>
  <si>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</si>
  <si>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</si>
  <si>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</si>
  <si>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</si>
  <si>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</si>
  <si>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</si>
  <si>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</si>
  <si>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</si>
  <si>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</si>
  <si>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</si>
  <si>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</si>
  <si>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</si>
  <si>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</si>
  <si>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</si>
  <si>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</si>
  <si>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</si>
  <si>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</si>
  <si>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</si>
  <si>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</si>
  <si>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</si>
  <si>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</si>
  <si>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</si>
  <si>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</si>
  <si>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</si>
  <si>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</si>
  <si>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</si>
  <si>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</si>
  <si>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</si>
  <si>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</si>
  <si>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</si>
  <si>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</si>
  <si>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</si>
  <si>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</si>
  <si>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</si>
  <si>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</si>
  <si>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</si>
  <si>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</si>
  <si>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</si>
  <si>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</si>
  <si>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</si>
  <si>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</si>
  <si>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</si>
  <si>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</si>
  <si>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</si>
  <si>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</si>
  <si>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</si>
  <si>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</si>
  <si>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</si>
  <si>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</si>
  <si>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</si>
  <si>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</si>
  <si>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</si>
  <si>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</si>
  <si>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</si>
  <si>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</si>
  <si>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</si>
  <si>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</si>
  <si>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</si>
  <si>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</si>
  <si>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</si>
  <si>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</si>
  <si>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</si>
  <si>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</si>
  <si>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</si>
  <si>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</si>
  <si>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</si>
  <si>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</si>
  <si>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</si>
  <si>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</si>
  <si>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</si>
  <si>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</si>
  <si>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</si>
  <si>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</si>
  <si>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</si>
  <si>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</si>
  <si>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</si>
  <si>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</si>
  <si>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</si>
  <si>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</si>
  <si>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</si>
  <si>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</si>
  <si>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</si>
  <si>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</si>
  <si>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</si>
  <si>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</si>
  <si>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</si>
  <si>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</si>
  <si>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</si>
  <si>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</si>
  <si>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</si>
  <si>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</si>
  <si>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</si>
  <si>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</si>
  <si>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</si>
  <si>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</si>
  <si>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</si>
  <si>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</si>
  <si>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</si>
  <si>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</si>
  <si>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</si>
  <si>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</si>
  <si>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</si>
  <si>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</si>
  <si>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</si>
  <si>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</si>
  <si>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</si>
  <si>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</si>
  <si>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</si>
  <si>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</si>
  <si>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</si>
  <si>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</si>
  <si>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</si>
  <si>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</si>
  <si>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</si>
  <si>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</si>
  <si>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</si>
  <si>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</si>
  <si>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</si>
  <si>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</si>
  <si>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</si>
  <si>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</si>
  <si>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</si>
  <si>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</si>
  <si>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</si>
  <si>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</si>
  <si>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</si>
  <si>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</si>
  <si>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</si>
  <si>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</si>
  <si>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</si>
  <si>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</si>
  <si>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</si>
  <si>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</si>
  <si>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</si>
  <si>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</si>
  <si>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</si>
  <si>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</si>
  <si>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</si>
  <si>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</si>
  <si>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</si>
  <si>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</si>
  <si>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</si>
  <si>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</si>
  <si>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</si>
  <si>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</si>
  <si>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</si>
  <si>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</si>
  <si>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</si>
  <si>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</si>
  <si>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</si>
  <si>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</si>
  <si>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</si>
  <si>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</si>
  <si>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</si>
  <si>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</si>
  <si>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</si>
  <si>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</si>
  <si>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</si>
  <si>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</si>
  <si>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</si>
  <si>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</si>
  <si>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</si>
  <si>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</si>
  <si>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</si>
  <si>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</si>
  <si>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</si>
  <si>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</si>
  <si>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</si>
  <si>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</si>
  <si>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</si>
  <si>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</si>
  <si>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</si>
  <si>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</si>
  <si>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</si>
  <si>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</si>
  <si>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</si>
  <si>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</si>
  <si>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</si>
  <si>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</si>
  <si>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</si>
  <si>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</si>
  <si>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</si>
  <si>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</si>
  <si>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</si>
  <si>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</si>
  <si>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</si>
  <si>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</si>
  <si>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</si>
  <si>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</si>
  <si>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</si>
  <si>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</si>
  <si>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</si>
  <si>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</si>
  <si>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</si>
  <si>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</si>
  <si>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</si>
  <si>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</si>
  <si>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</si>
  <si>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</si>
  <si>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</si>
  <si>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</si>
  <si>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</si>
  <si>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</si>
  <si>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</si>
  <si>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</si>
  <si>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</si>
  <si>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</si>
  <si>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</si>
  <si>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</si>
  <si>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</si>
  <si>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</si>
  <si>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</si>
  <si>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</si>
  <si>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</si>
  <si>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</si>
  <si>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</si>
  <si>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</si>
  <si>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</si>
  <si>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</si>
  <si>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</si>
  <si>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</si>
  <si>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</si>
  <si>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</si>
  <si>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</si>
  <si>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</si>
  <si>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</si>
  <si>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</si>
  <si>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</si>
  <si>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</si>
  <si>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</si>
  <si>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</si>
  <si>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</si>
  <si>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</si>
  <si>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</si>
  <si>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</si>
  <si>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</si>
  <si>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</si>
  <si>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</si>
  <si>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</si>
  <si>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</si>
  <si>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</si>
  <si>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</si>
  <si>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</si>
  <si>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</si>
  <si>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</si>
  <si>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</si>
  <si>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</si>
  <si>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</si>
  <si>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</si>
  <si>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</si>
  <si>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</si>
  <si>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</si>
  <si>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</si>
  <si>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</si>
  <si>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</si>
  <si>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</si>
  <si>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</si>
  <si>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</si>
  <si>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</si>
  <si>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</si>
  <si>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</si>
  <si>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</si>
  <si>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</si>
  <si>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</si>
  <si>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</si>
  <si>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</si>
  <si>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</si>
  <si>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</si>
  <si>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</si>
  <si>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</si>
  <si>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</si>
  <si>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</si>
  <si>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</si>
  <si>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</si>
  <si>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</si>
  <si>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</si>
  <si>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</si>
  <si>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</si>
  <si>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</si>
  <si>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</si>
  <si>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</si>
  <si>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</si>
  <si>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</si>
  <si>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</si>
  <si>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</si>
  <si>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</si>
  <si>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</si>
  <si>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</si>
  <si>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</si>
  <si>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</si>
  <si>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</si>
  <si>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</si>
  <si>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</si>
  <si>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</si>
  <si>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</si>
  <si>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</si>
  <si>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</si>
  <si>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</si>
  <si>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</si>
  <si>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</si>
  <si>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</si>
  <si>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</si>
  <si>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</si>
  <si>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</si>
  <si>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</si>
  <si>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</si>
  <si>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</si>
  <si>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</si>
  <si>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</si>
  <si>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</si>
  <si>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</si>
  <si>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</si>
  <si>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</si>
  <si>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</si>
  <si>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</si>
  <si>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</si>
  <si>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</si>
  <si>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</si>
  <si>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</si>
  <si>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</si>
  <si>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</si>
  <si>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</si>
  <si>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</si>
  <si>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</si>
  <si>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</si>
  <si>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</si>
  <si>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</si>
  <si>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</si>
  <si>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</si>
  <si>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</si>
  <si>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</si>
  <si>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</si>
  <si>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</si>
  <si>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</si>
  <si>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</si>
  <si>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</si>
  <si>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</si>
  <si>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</si>
  <si>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</si>
  <si>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</si>
  <si>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</si>
  <si>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</si>
  <si>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</si>
  <si>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</si>
  <si>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</si>
  <si>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</si>
  <si>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</si>
  <si>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</si>
  <si>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</si>
  <si>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</si>
  <si>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</si>
  <si>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</si>
  <si>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</si>
  <si>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</si>
  <si>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</si>
  <si>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</si>
  <si>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</si>
  <si>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</si>
  <si>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</si>
  <si>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</si>
  <si>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</si>
  <si>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</si>
  <si>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</si>
  <si>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</si>
  <si>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</si>
  <si>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</si>
  <si>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</si>
  <si>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</si>
  <si>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</si>
  <si>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</si>
  <si>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</si>
  <si>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</si>
  <si>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</si>
  <si>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</si>
  <si>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</si>
  <si>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</si>
  <si>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</si>
  <si>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</si>
  <si>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</si>
  <si>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</si>
  <si>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</si>
  <si>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</si>
  <si>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</si>
  <si>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</si>
  <si>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</si>
  <si>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</si>
  <si>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</si>
  <si>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</si>
  <si>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</si>
  <si>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</si>
  <si>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</si>
  <si>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</si>
  <si>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</si>
  <si>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</si>
  <si>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</si>
  <si>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</si>
  <si>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</si>
  <si>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</si>
  <si>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</si>
  <si>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</si>
  <si>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</si>
  <si>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</si>
  <si>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</si>
  <si>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</si>
  <si>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</si>
  <si>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</si>
  <si>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</si>
  <si>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</si>
  <si>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</si>
  <si>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</si>
  <si>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PCM-20251210-00003254</t>
  </si>
  <si>
    <t>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</si>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</sst>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2" totalsRowShown="0" headerRowDxfId="80" dataDxfId="79" headerRowBorderDxfId="77" tableBorderDxfId="78" totalsRowBorderDxfId="76">
  <autoFilter ref="A1:L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338.9809530092607</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8.4066435185377486E-2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46001.929378935187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46001.929378935187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46001.929378935187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46001.929378935187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46001.929378935187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46001.929378935187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46001.929378935187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46001.929378935187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46001.929378935187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46001.929378935187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46001.929378935187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46001.929378935187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46001.929378935187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46001.929378935187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46001.929378935187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46001.929378935187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46001.929378935187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46001.929378935187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46001.929378935187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46001.929378935187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46001.929378935187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46001.929378935187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46001.929378935187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46001.929378935187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46001.929378935187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46001.929378935187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46001.929378935187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46001.929378935187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46001.929378935187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46001.929378935187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46001.929378935187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46001.929378935187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46001.929378935187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46001.929378935187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46001.929378935187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46001.929378935187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46001.929378935187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46001.929378935187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46001.929378935187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46001.929378935187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46001.929378935187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46001.929378935187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46001.929378935187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46001.929378935187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46001.929378935187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46001.929378935187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46001.929378935187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46001.929378935187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46001.929378935187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46001.929378935187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46001.929378935187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46001.929378935187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46001.929378935187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46001.929378935187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46001.929378935187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46001.929378935187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46001.929378935187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46001.929378935187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46001.929378935187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46001.929378935187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46001.929378935187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46001.929378935187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46001.929378935187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46001.929378935187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46001.929378935187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46001.929378935187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46001.929378935187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46001.929378935187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46001.929378935187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46001.929378935187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46001.929378935187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46001.929378935187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46001.929378935187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46001.929378935187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46001.929378935187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46001.929378935187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46001.929378935187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46001.929378935187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46001.929378935187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46001.929378935187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46001.929378935187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46001.929378935187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46001.929378935187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46001.929378935187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46001.929378935187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46001.929378935187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46001.929378935187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46001.929378935187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46001.929378935187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46001.929378935187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46001.929378935187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46001.929378935187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46001.929378935187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46001.929378935187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46001.929378935187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46001.929378935187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46001.929378935187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46001.929378935187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46001.929378935187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46001.929378935187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46001.929378935187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46001.929378935187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46001.929378935187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46001.929378935187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46001.929378935187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46001.929378935187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46001.929378935187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46001.929378935187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46001.929378935187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46001.929378935187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46001.929378935187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46001.929378935187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46001.929378935187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46001.929378935187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46001.929378935187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46001.929378935187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46001.929378935187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46001.929378935187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46001.929378935187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46001.929378935187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46001.929378935187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46001.929378935187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46001.929378935187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46001.929378935187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46001.929378935187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46001.929378935187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46001.929378935187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46001.929378935187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46001.929378935187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46001.929378935187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46001.929378935187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46001.929378935187</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46001.929378935187</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46001.929378935187</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46001.929378935187</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46001.929378935187</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46001.929378935187</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46001.929378935187</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46001.929378935187</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46001.929378935187</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46001.929378935187</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46001.929378935187</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46001.929378935187</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46001.929378935187</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46001.929378935187</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46001.929378935187</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46001.929378935187</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46001.929378935187</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46001.929378935187</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92D5B9F1-67DF-445B-9267-F0A365E2E30D}"/>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2"/>
  <sheetViews>
    <sheetView tabSelected="1" workbookViewId="0">
      <selection activeCell="D8" sqre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176.92954097222537</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17.541959953705373</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4.5739969907444902</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9.4506250003178138E-2</v>
      </c>
      <c r="H6" s="71">
        <v>46001.825821759259</v>
      </c>
      <c r="I6" s="58" t="str">
        <f>IFERROR(VLOOKUP(D6,DB!A:F,6,0),"")</f>
        <v>SCECO</v>
      </c>
      <c r="J6" s="58" t="str">
        <f>IFERROR(VLOOKUP(D6,DB!A:G,7,0),"")</f>
        <v>Vandalized</v>
      </c>
      <c r="K6" s="82" t="s">
        <v>39122</v>
      </c>
      <c r="L6" s="58" t="str">
        <f>IFERROR(VLOOKUP(D6,DB!A:I,9,0),"")</f>
        <v>Latis</v>
      </c>
    </row>
    <row r="7" spans="1:12" ht="31.5" customHeight="1">
      <c r="A7" s="96"/>
      <c r="B7" s="18" t="str">
        <f>IFERROR(VLOOKUP(D7,DB!A:K,11,0),"")</f>
        <v>R2</v>
      </c>
      <c r="C7" s="18"/>
      <c r="D7" s="18" t="s">
        <v>26139</v>
      </c>
      <c r="E7" s="81"/>
      <c r="F7" s="97"/>
      <c r="G7" s="98">
        <f ca="1">IFERROR(NOW()-F7,"-")</f>
        <v>46001.929378935187</v>
      </c>
      <c r="H7" s="97"/>
      <c r="I7" s="18" t="str">
        <f>IFERROR(VLOOKUP(D7,DB!A:F,6,0),"")</f>
        <v>SCECO</v>
      </c>
      <c r="J7" s="18" t="str">
        <f>IFERROR(VLOOKUP(D7,DB!A:G,7,0),"")</f>
        <v>Dead</v>
      </c>
      <c r="K7" s="19"/>
      <c r="L7" s="18" t="str">
        <f>IFERROR(VLOOKUP(D7,DB!A:I,9,0),"")</f>
        <v>Latis</v>
      </c>
    </row>
    <row r="8" spans="1:12" ht="31.5" customHeight="1">
      <c r="A8" s="96"/>
      <c r="B8" s="18" t="str">
        <f>IFERROR(VLOOKUP(D8,DB!A:K,11,0),"")</f>
        <v/>
      </c>
      <c r="C8" s="18"/>
      <c r="D8" s="18"/>
      <c r="E8" s="81"/>
      <c r="F8" s="97"/>
      <c r="G8" s="98">
        <f ca="1">IFERROR(NOW()-F8,"-")</f>
        <v>46001.929378935187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46001.929378935187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46001.929378935187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46001.929378935187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46001.929378935187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46001.929378935187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46001.929378935187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46001.929378935187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46001.929378935187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46001.929378935187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46001.929378935187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46001.929378935187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46001.929378935187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46001.929378935187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46001.929378935187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46001.929378935187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46001.929378935187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46001.929378935187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46001.929378935187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46001.929378935187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46001.929378935187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46001.929378935187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46001.929378935187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46001.929378935187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46001.929378935187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46001.929378935187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46001.929378935187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46001.929378935187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46001.929378935187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46001.929378935187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46001.929378935187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46001.929378935187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46001.929378935187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46001.929378935187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46001.929378935187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46001.929378935187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46001.929378935187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46001.929378935187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46001.929378935187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46001.929378935187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46001.929378935187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46001.929378935187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46001.929378935187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46001.929378935187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46001.929378935187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46001.929378935187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46001.929378935187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46001.929378935187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46001.929378935187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46001.929378935187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46001.929378935187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46001.929378935187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46001.929378935187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46001.929378935187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46001.929378935187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46001.929378935187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46001.929378935187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46001.929378935187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46001.929378935187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46001.929378935187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46001.929378935187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46001.929378935187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46001.929378935187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46001.929378935187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46001.929378935187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46001.929378935187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46001.929378935187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46001.929378935187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46001.929378935187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46001.929378935187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46001.929378935187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46001.929378935187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46001.929378935187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46001.929378935187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46001.929378935187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46001.929378935187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46001.929378935187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46001.929378935187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46001.929378935187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46001.929378935187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46001.929378935187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46001.929378935187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46001.929378935187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46001.929378935187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46001.929378935187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46001.929378935187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46001.929378935187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46001.929378935187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46001.929378935187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46001.929378935187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46001.929378935187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46001.929378935187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46001.929378935187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46001.929378935187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46001.929378935187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46001.929378935187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46001.929378935187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46001.929378935187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46001.929378935187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46001.929378935187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46001.929378935187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46001.929378935187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46001.929378935187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46001.929378935187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46001.929378935187</v>
      </c>
      <c r="H112" s="97"/>
      <c r="I112" s="18" t="str">
        <f>IFERROR(VLOOKUP(D112,DB!A:F,6,0),"")</f>
        <v/>
      </c>
      <c r="J112" s="18" t="str">
        <f>IFERROR(VLOOKUP(D112,DB!A:G,7,0),"")</f>
        <v/>
      </c>
      <c r="K112" s="19"/>
      <c r="L112" s="18" t="str">
        <f>IFERROR(VLOOKUP(D112,DB!A:I,9,0),"")</f>
        <v/>
      </c>
    </row>
    <row r="113" spans="1:12" ht="31.5" customHeight="1">
      <c r="A113" s="144"/>
      <c r="B113" s="145" t="str">
        <f>IFERROR(VLOOKUP(D113,DB!A:K,11,0),"")</f>
        <v/>
      </c>
      <c r="C113" s="145"/>
      <c r="D113" s="145"/>
      <c r="E113" s="145"/>
      <c r="F113" s="146"/>
      <c r="G113" s="147">
        <f ca="1">IFERROR(NOW()-F113,"-")</f>
        <v>46001.929378935187</v>
      </c>
      <c r="H113" s="146"/>
      <c r="I113" s="145" t="str">
        <f>IFERROR(VLOOKUP(D113,DB!A:F,6,0),"")</f>
        <v/>
      </c>
      <c r="J113" s="145" t="str">
        <f>IFERROR(VLOOKUP(D113,DB!A:G,7,0),"")</f>
        <v/>
      </c>
      <c r="K113" s="148"/>
      <c r="L113" s="145" t="str">
        <f>IFERROR(VLOOKUP(D113,DB!A:I,9,0),"")</f>
        <v/>
      </c>
    </row>
    <row r="114" spans="1:12" ht="31.5" customHeight="1">
      <c r="A114" s="96"/>
      <c r="B114" s="18" t="str">
        <f>IFERROR(VLOOKUP(D114,DB!A:K,11,0),"")</f>
        <v/>
      </c>
      <c r="C114" s="18"/>
      <c r="D114" s="18"/>
      <c r="E114" s="18"/>
      <c r="F114" s="97"/>
      <c r="G114" s="98">
        <f ca="1">IFERROR(NOW()-F114,"-")</f>
        <v>46001.929378935187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46001.929378935187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46001.929378935187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46001.929378935187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46001.929378935187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46001.929378935187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46001.929378935187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46001.929378935187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46001.929378935187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46001.929378935187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46001.929378935187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46001.929378935187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46001.929378935187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46001.929378935187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46001.929378935187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46001.929378935187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46001.929378935187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46001.929378935187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46001.929378935187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46001.929378935187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46001.929378935187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46001.929378935187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46001.929378935187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46001.929378935187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46001.929378935187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46001.929378935187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46001.929378935187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46001.929378935187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46001.929378935187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46001.929378935187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46001.929378935187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46001.929378935187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46001.929378935187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46001.929378935187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46001.929378935187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46001.929378935187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46001.929378935187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46001.929378935187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46001.929378935187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46001.929378935187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46001.929378935187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46001.929378935187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46001.929378935187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46001.929378935187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46001.929378935187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46001.929378935187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46001.929378935187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46001.929378935187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46001.929378935187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46001.929378935187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46001.929378935187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46001.929378935187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46001.929378935187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46001.929378935187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46001.929378935187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46001.929378935187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46001.929378935187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46001.929378935187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46001.929378935187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46001.929378935187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46001.929378935187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46001.929378935187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46001.929378935187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46001.929378935187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46001.929378935187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46001.929378935187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46001.929378935187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46001.929378935187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46001.929378935187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46001.929378935187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46001.929378935187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46001.929378935187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46001.929378935187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46001.929378935187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46001.929378935187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46001.929378935187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46001.929378935187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46001.929378935187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46001.929378935187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46001.929378935187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46001.929378935187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46001.929378935187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46001.929378935187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46001.929378935187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46001.929378935187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46001.929378935187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46001.929378935187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46001.929378935187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46001.929378935187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46001.929378935187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46001.929378935187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46001.929378935187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46001.929378935187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46001.929378935187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46001.929378935187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46001.929378935187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46001.929378935187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46001.929378935187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46001.929378935187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46001.929378935187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46001.929378935187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46001.929378935187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46001.929378935187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46001.929378935187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46001.929378935187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46001.929378935187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46001.929378935187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46001.929378935187</v>
      </c>
      <c r="H221" s="97"/>
      <c r="I221" s="18" t="str">
        <f>IFERROR(VLOOKUP(D221,DB!A:F,6,0),"")</f>
        <v/>
      </c>
      <c r="J221" s="18" t="str">
        <f>IFERROR(VLOOKUP(D221,DB!A:G,7,0),"")</f>
        <v/>
      </c>
      <c r="K221" s="19"/>
      <c r="L221" s="18" t="str">
        <f>IFERROR(VLOOKUP(D221,DB!A:I,9,0),"")</f>
        <v/>
      </c>
    </row>
    <row r="222" spans="1:12" ht="31.5" customHeight="1">
      <c r="A222" s="144"/>
      <c r="B222" s="145" t="str">
        <f>IFERROR(VLOOKUP(D222,DB!A:K,11,0),"")</f>
        <v/>
      </c>
      <c r="C222" s="145"/>
      <c r="D222" s="145"/>
      <c r="E222" s="145"/>
      <c r="F222" s="146"/>
      <c r="G222" s="147">
        <f ca="1">IFERROR(NOW()-F222,"-")</f>
        <v>46001.929378935187</v>
      </c>
      <c r="H222" s="146"/>
      <c r="I222" s="145" t="str">
        <f>IFERROR(VLOOKUP(D222,DB!A:F,6,0),"")</f>
        <v/>
      </c>
      <c r="J222" s="145" t="str">
        <f>IFERROR(VLOOKUP(D222,DB!A:G,7,0),"")</f>
        <v/>
      </c>
      <c r="K222" s="148"/>
      <c r="L222" s="145" t="str">
        <f>IFERROR(VLOOKUP(D222,DB!A:I,9,0),"")</f>
        <v/>
      </c>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46001.929378935187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46001.929378935187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46001.929378935187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46001.929378935187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46001.929378935187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46001.929378935187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46001.929378935187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46001.929378935187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46001.929378935187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46001.929378935187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46001.929378935187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46001.929378935187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46001.929378935187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46001.929378935187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46001.929378935187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46001.929378935187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46001.929378935187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46001.929378935187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46001.929378935187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46001.929378935187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46001.929378935187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46001.929378935187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46001.929378935187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46001.929378935187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46001.929378935187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46001.929378935187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46001.929378935187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46001.929378935187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46001.929378935187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46001.929378935187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46001.929378935187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46001.929378935187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46001.929378935187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46001.929378935187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46001.929378935187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46001.929378935187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46001.929378935187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46001.929378935187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46001.929378935187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46001.929378935187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46001.929378935187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46001.929378935187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46001.929378935187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46001.929378935187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46001.929378935187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46001.929378935187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46001.929378935187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46001.929378935187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46001.929378935187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46001.929378935187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46001.929378935187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46001.929378935187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46001.929378935187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46001.929378935187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46001.929378935187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46001.929378935187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46001.929378935187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46001.929378935187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46001.929378935187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46001.929378935187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46001.929378935187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46001.929378935187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46001.929378935187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46001.929378935187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46001.929378935187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46001.929378935187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46001.929378935187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46001.929378935187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46001.929378935187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46001.929378935187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46001.929378935187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46001.929378935187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46001.929378935187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46001.929378935187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46001.929378935187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46001.929378935187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46001.929378935187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46001.929378935187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46001.929378935187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46001.929378935187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46001.929378935187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46001.929378935187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46001.929378935187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46001.929378935187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46001.929378935187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46001.929378935187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46001.929378935187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46001.929378935187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46001.929378935187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46001.929378935187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46001.929378935187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46001.929378935187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46001.929378935187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46001.929378935187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46001.929378935187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46001.929378935187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46001.929378935187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46001.929378935187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46001.929378935187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46001.929378935187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46001.929378935187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46001.929378935187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46001.929378935187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46001.929378935187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46001.929378935187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46001.929378935187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46001.929378935187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46001.929378935187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46001.929378935187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46001.929378935187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46001.929378935187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46001.929378935187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46001.929378935187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46001.929378935187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46001.929378935187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46001.929378935187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46001.929378935187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46001.929378935187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46001.929378935187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46001.929378935187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46001.929378935187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46001.929378935187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46001.929378935187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46001.929378935187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46001.929378935187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46001.929378935187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46001.929378935187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46001.929378935187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46001.929378935187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46001.929378935187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46001.929378935187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46001.929378935187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46001.929378935187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46001.929378935187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46001.929378935187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46001.929378935187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46001.929378935187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46001.929378935187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46001.929378935187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46001.929378935187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46001.929378935187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46001.929378935187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46001.929378935187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46001.929378935187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46001.929378935187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46001.929378935187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46001.929378935187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46001.929378935187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46001.929378935187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46001.929378935187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46001.929378935187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46001.929378935187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46001.929378935187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46001.929378935187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46001.929378935187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46001.929378935187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46001.929378935187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46001.929378935187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46001.929378935187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46001.929378935187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46001.929378935187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46001.929378935187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46001.929378935187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46001.929378935187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46001.929378935187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46001.929378935187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46001.929378935187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46001.929378935187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46001.929378935187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46001.929378935187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46001.929378935187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46001.929378935187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46001.929378935187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46001.929378935187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46001.929378935187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46001.929378935187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46001.929378935187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46001.929378935187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46001.929378935187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46001.929378935187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46001.929378935187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46001.929378935187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46001.929378935187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46001.929378935187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46001.929378935187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46001.929378935187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46001.929378935187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46001.929378935187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46001.929378935187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46001.929378935187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46001.929378935187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46001.929378935187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46001.929378935187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46001.929378935187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46001.929378935187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46001.929378935187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46001.929378935187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46001.929378935187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46001.929378935187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46001.929378935187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46001.929378935187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46001.929378935187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46001.929378935187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46001.929378935187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46001.929378935187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46001.929378935187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46001.929378935187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46001.929378935187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46001.929378935187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46001.929378935187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46001.929378935187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46001.929378935187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46001.929378935187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46001.929378935187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46001.929378935187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46001.929378935187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46001.929378935187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46001.929378935187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46001.929378935187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46001.929378935187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46001.929378935187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46001.929378935187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46001.929378935187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46001.929378935187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46001.929378935187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46001.929378935187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46001.929378935187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46001.929378935187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46001.929378935187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46001.929378935187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46001.929378935187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46001.929378935187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46001.929378935187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46001.929378935187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46001.929378935187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46001.929378935187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46001.929378935187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46001.929378935187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46001.929378935187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46001.929378935187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46001.929378935187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46001.929378935187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46001.929378935187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46001.929378935187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46001.929378935187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46001.929378935187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46001.929378935187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46001.929378935187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46001.929378935187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46001.929378935187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46001.929378935187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46001.929378935187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46001.929378935187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46001.929378935187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46001.929378935187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46001.929378935187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46001.929378935187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46001.929378935187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46001.929378935187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46001.929378935187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46001.929378935187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46001.929378935187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46001.929378935187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46001.929378935187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46001.929378935187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46001.929378935187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46001.929378935187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46001.929378935187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46001.929378935187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46001.929378935187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46001.929378935187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46001.929378935187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46001.929378935187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46001.929378935187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46001.929378935187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46001.929378935187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46001.929378935187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46001.929378935187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46001.929378935187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46001.929378935187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46001.929378935187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46001.929378935187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46001.929378935187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46001.929378935187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46001.929378935187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46001.929378935187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46001.929378935187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46001.929378935187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46001.929378935187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46001.929378935187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46001.929378935187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46001.929378935187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46001.929378935187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46001.929378935187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46001.929378935187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46001.929378935187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46001.929378935187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46001.929378935187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46001.929378935187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46001.929378935187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46001.929378935187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46001.929378935187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46001.929378935187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46001.929378935187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46001.929378935187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46001.929378935187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46001.929378935187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46001.929378935187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46001.929378935187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46001.929378935187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46001.929378935187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46001.929378935187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46001.929378935187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46001.929378935187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46001.929378935187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46001.929378935187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46001.929378935187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46001.929378935187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46001.929378935187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46001.929378935187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46001.929378935187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46001.929378935187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46001.929378935187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46001.929378935187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46001.929378935187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46001.929378935187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46001.929378935187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46001.929378935187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46001.929378935187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46001.929378935187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46001.929378935187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46001.929378935187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46001.929378935187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46001.929378935187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46001.929378935187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46001.929378935187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46001.929378935187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46001.929378935187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46001.929378935187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46001.929378935187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46001.929378935187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46001.929378935187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46001.929378935187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46001.929378935187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46001.929378935187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46001.929378935187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46001.929378935187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46001.929378935187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46001.929378935187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46001.929378935187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46001.929378935187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46001.929378935187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46001.929378935187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46001.929378935187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46001.929378935187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46001.929378935187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46001.929378935187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46001.929378935187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46001.929378935187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46001.929378935187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46001.929378935187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46001.929378935187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46001.929378935187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46001.929378935187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46001.929378935187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46001.929378935187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46001.929378935187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46001.929378935187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46001.929378935187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46001.929378935187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46001.929378935187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46001.929378935187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46001.929378935187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46001.929378935187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46001.929378935187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46001.929378935187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46001.929378935187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46001.929378935187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46001.929378935187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46001.929378935187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46001.929378935187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46001.929378935187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46001.929378935187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46001.929378935187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46001.929378935187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46001.929378935187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46001.929378935187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46001.929378935187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46001.929378935187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46001.929378935187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46001.929378935187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46001.929378935187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46001.929378935187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46001.929378935187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46001.929378935187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46001.929378935187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46001.929378935187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46001.929378935187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46001.929378935187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46001.929378935187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46001.929378935187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46001.929378935187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46001.929378935187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46001.929378935187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46001.929378935187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46001.929378935187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46001.929378935187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46001.929378935187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46001.929378935187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46001.929378935187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46001.929378935187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46001.929378935187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46001.929378935187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46001.929378935187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46001.929378935187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46001.929378935187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46001.929378935187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46001.929378935187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46001.929378935187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46001.929378935187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46001.929378935187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46001.929378935187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46001.929378935187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46001.929378935187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46001.929378935187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46001.929378935187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46001.929378935187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46001.929378935187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46001.929378935187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46001.929378935187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46001.929378935187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46001.929378935187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46001.929378935187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46001.929378935187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46001.929378935187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46001.929378935187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46001.929378935187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46001.929378935187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46001.929378935187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46001.929378935187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46001.929378935187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46001.929378935187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46001.929378935187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46001.929378935187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46001.929378935187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46001.929378935187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46001.929378935187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46001.929378935187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46001.929378935187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46001.929378935187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46001.929378935187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46001.929378935187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46001.929378935187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46001.929378935187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46001.929378935187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46001.929378935187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46001.929378935187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46001.929378935187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46001.929378935187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46001.929378935187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46001.929378935187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46001.929378935187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46001.929378935187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46001.929378935187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46001.929378935187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46001.929378935187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46001.929378935187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46001.929378935187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46001.929378935187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46001.929378935187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46001.929378935187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46001.929378935187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46001.929378935187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46001.929378935187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46001.929378935187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46001.929378935187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46001.929378935187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46001.929378935187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46001.929378935187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46001.929378935187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46001.929378935187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46001.929378935187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46001.929378935187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46001.929378935187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46001.929378935187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46001.929378935187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46001.929378935187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46001.929378935187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46001.929378935187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46001.929378935187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46001.929378935187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46001.929378935187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46001.929378935187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46001.929378935187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46001.929378935187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46001.929378935187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46001.929378935187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46001.929378935187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46001.929378935187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46001.929378935187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46001.929378935187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46001.929378935187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46001.929378935187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46001.929378935187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46001.929378935187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46001.929378935187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46001.929378935187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46001.929378935187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46001.929378935187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46001.929378935187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46001.929378935187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46001.929378935187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46001.929378935187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46001.929378935187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46001.929378935187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46001.929378935187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46001.929378935187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46001.929378935187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46001.929378935187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46001.929378935187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46001.929378935187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46001.929378935187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46001.929378935187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46001.929378935187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46001.929378935187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46001.929378935187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46001.929378935187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46001.929378935187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46001.929378935187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46001.929378935187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46001.929378935187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46001.929378935187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46001.929378935187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46001.929378935187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46001.929378935187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46001.929378935187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46001.929378935187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46001.929378935187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46001.929378935187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46001.929378935187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46001.929378935187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46001.929378935187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46001.929378935187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46001.929378935187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46001.929378935187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46001.929378935187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46001.929378935187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46001.929378935187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46001.929378935187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46001.929378935187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46001.929378935187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46001.929378935187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46001.929378935187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46001.929378935187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46001.929378935187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46001.929378935187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46001.929378935187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46001.929378935187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46001.929378935187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46001.929378935187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46001.929378935187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46001.929378935187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46001.929378935187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46001.929378935187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46001.929378935187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46001.929378935187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46001.929378935187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46001.929378935187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46001.929378935187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46001.929378935187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46001.929378935187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46001.929378935187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46001.929378935187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46001.929378935187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46001.929378935187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46001.929378935187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46001.929378935187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46001.929378935187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46001.929378935187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46001.929378935187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46001.929378935187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46001.929378935187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46001.929378935187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46001.929378935187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46001.929378935187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46001.929378935187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46001.929378935187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46001.929378935187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46001.929378935187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46001.929378935187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46001.929378935187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46001.929378935187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46001.929378935187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46001.929378935187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46001.929378935187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46001.929378935187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46001.929378935187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46001.929378935187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46001.929378935187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46001.929378935187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46001.929378935187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46001.929378935187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46001.929378935187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46001.929378935187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46001.929378935187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46001.929378935187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46001.929378935187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46001.929378935187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46001.929378935187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46001.929378935187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46001.929378935187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46001.929378935187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46001.929378935187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46001.929378935187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46001.929378935187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46001.929378935187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46001.929378935187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46001.929378935187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46001.929378935187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46001.929378935187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46001.929378935187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46001.929378935187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46001.929378935187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46001.929378935187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46001.929378935187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46001.929378935187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46001.929378935187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46001.929378935187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46001.929378935187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46001.929378935187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46001.929378935187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46001.929378935187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46001.929378935187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46001.929378935187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46001.929378935187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46001.929378935187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46001.929378935187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46001.929378935187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46001.929378935187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46001.929378935187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46001.929378935187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46001.929378935187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46001.929378935187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46001.929378935187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46001.929378935187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46001.929378935187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46001.929378935187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46001.929378935187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46001.929378935187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46001.929378935187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46001.929378935187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46001.929378935187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46001.929378935187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46001.929378935187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46001.929378935187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46001.929378935187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46001.929378935187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46001.929378935187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46001.929378935187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46001.929378935187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46001.929378935187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46001.929378935187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46001.929378935187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46001.929378935187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46001.929378935187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46001.929378935187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46001.929378935187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46001.929378935187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46001.929378935187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46001.929378935187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46001.929378935187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46001.929378935187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46001.929378935187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46001.929378935187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46001.929378935187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46001.929378935187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46001.929378935187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46001.929378935187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46001.929378935187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46001.929378935187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46001.929378935187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46001.929378935187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46001.929378935187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46001.929378935187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46001.929378935187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46001.929378935187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46001.929378935187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46001.929378935187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46001.929378935187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46001.929378935187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46001.929378935187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46001.929378935187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46001.929378935187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46001.929378935187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46001.929378935187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46001.929378935187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46001.929378935187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46001.929378935187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46001.929378935187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46001.929378935187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46001.929378935187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46001.929378935187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46001.929378935187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46001.929378935187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46001.929378935187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46001.929378935187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46001.929378935187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46001.929378935187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46001.929378935187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46001.929378935187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46001.929378935187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46001.929378935187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46001.929378935187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46001.929378935187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46001.929378935187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46001.929378935187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46001.929378935187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46001.929378935187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46001.929378935187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46001.929378935187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46001.929378935187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46001.929378935187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46001.929378935187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46001.929378935187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46001.929378935187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46001.929378935187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46001.929378935187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46001.929378935187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46001.929378935187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46001.929378935187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46001.929378935187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46001.929378935187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46001.929378935187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46001.929378935187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46001.929378935187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46001.929378935187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46001.929378935187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46001.929378935187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46001.929378935187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46001.929378935187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46001.929378935187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46001.929378935187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46001.929378935187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46001.929378935187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46001.929378935187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46001.929378935187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46001.929378935187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46001.929378935187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46001.929378935187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46001.929378935187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46001.929378935187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46001.929378935187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46001.929378935187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46001.929378935187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46001.929378935187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46001.929378935187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46001.929378935187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46001.929378935187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46001.929378935187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46001.929378935187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46001.929378935187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46001.929378935187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46001.929378935187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46001.929378935187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46001.929378935187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46001.929378935187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46001.929378935187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46001.929378935187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46001.929378935187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46001.929378935187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46001.929378935187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46001.929378935187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46001.929378935187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46001.929378935187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46001.929378935187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46001.929378935187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46001.929378935187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46001.929378935187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46001.929378935187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46001.929378935187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46001.929378935187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46001.929378935187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46001.929378935187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46001.929378935187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46001.929378935187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46001.929378935187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46001.929378935187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46001.929378935187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46001.929378935187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46001.929378935187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46001.929378935187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46001.929378935187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46001.929378935187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46001.929378935187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46001.929378935187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46001.929378935187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46001.929378935187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46001.929378935187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46001.929378935187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46001.929378935187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46001.929378935187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46001.929378935187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46001.929378935187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46001.929378935187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46001.929378935187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46001.929378935187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46001.929378935187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46001.929378935187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46001.929378935187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46001.929378935187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46001.929378935187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46001.929378935187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46001.929378935187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46001.929378935187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46001.929378935187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46001.929378935187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46001.929378935187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46001.929378935187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46001.929378935187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46001.929378935187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46001.929378935187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46001.929378935187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46001.929378935187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46001.929378935187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46001.929378935187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46001.929378935187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46001.929378935187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46001.929378935187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46001.929378935187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46001.929378935187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46001.929378935187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46001.929378935187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46001.929378935187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46001.929378935187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46001.929378935187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46001.929378935187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46001.929378935187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46001.929378935187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46001.929378935187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46001.929378935187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46001.929378935187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46001.929378935187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46001.929378935187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46001.929378935187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46001.929378935187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46001.929378935187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46001.929378935187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46001.929378935187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46001.929378935187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46001.929378935187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46001.929378935187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46001.929378935187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46001.929378935187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46001.929378935187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46001.929378935187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46001.929378935187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46001.929378935187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46001.929378935187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46001.929378935187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46001.929378935187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46001.929378935187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46001.929378935187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46001.929378935187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46001.929378935187</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298.44866134259064</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3.1352354166665464</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30581</v>
      </c>
      <c r="E4" s="90" t="s">
        <v>39106</v>
      </c>
      <c r="F4" s="91">
        <v>46001.904861111114</v>
      </c>
      <c r="G4" s="92">
        <f t="shared" ref="G4:G13" ca="1" si="1">IFERROR(NOW()-F4,"")</f>
        <v>2.4517824072972871E-2</v>
      </c>
      <c r="H4" s="91">
        <v>46001.898333333331</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t="shared" ca="1" si="1"/>
        <v>46001.929378935187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46001.929378935187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46001.929378935187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46001.929378935187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46001.929378935187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46001.929378935187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46001.929378935187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46001.929378935187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46001.929378935187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46001.929378935187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46001.929378935187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46001.929378935187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46001.929378935187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46001.929378935187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46001.929378935187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46001.929378935187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46001.929378935187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46001.929378935187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46001.929378935187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46001.929378935187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46001.929378935187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46001.929378935187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46001.929378935187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46001.929378935187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46001.929378935187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46001.929378935187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46001.929378935187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46001.929378935187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46001.929378935187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46001.929378935187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46001.929378935187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46001.929378935187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46001.929378935187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46001.929378935187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46001.929378935187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46001.929378935187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46001.929378935187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46001.929378935187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46001.929378935187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46001.929378935187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46001.929378935187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46001.929378935187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46001.929378935187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46001.929378935187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46001.929378935187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46001.929378935187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46001.929378935187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46001.929378935187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46001.929378935187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46001.929378935187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46001.929378935187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46001.929378935187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46001.929378935187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46001.929378935187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46001.929378935187</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K10" sqref="K10"/>
    </sheetView>
  </sheetViews>
  <sheetFormatPr defaultColWidth="11.19921875" defaultRowHeight="15"/>
  <cols>
    <col min="1" max="1" width="18.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39129</v>
      </c>
    </row>
    <row r="2" spans="1:13" s="39" customFormat="1">
      <c r="A2" s="37" t="s">
        <v>39130</v>
      </c>
      <c r="B2" s="37" t="str">
        <f>IFERROR(VLOOKUP(D2,[1]DB!A:K,11,0),"")</f>
        <v>R5</v>
      </c>
      <c r="C2" s="37">
        <v>3</v>
      </c>
      <c r="D2" s="99" t="s">
        <v>36085</v>
      </c>
      <c r="E2" s="37" t="s">
        <v>39106</v>
      </c>
      <c r="F2" s="38">
        <v>45891.832060185188</v>
      </c>
      <c r="G2" s="101">
        <f ca="1">IFERROR(NOW()-F2,"")</f>
        <v>110.09731874999852</v>
      </c>
      <c r="H2" s="38">
        <v>45891.790393518517</v>
      </c>
      <c r="I2" s="37" t="str">
        <f>IFERROR(VLOOKUP(D2,[1]DB!A:F,6,0),"")</f>
        <v>Generator-SG</v>
      </c>
      <c r="J2" s="37" t="str">
        <f>IFERROR(VLOOKUP(D2,[1]DB!A:G,7,0),"")</f>
        <v>Vandalized</v>
      </c>
      <c r="K2" s="37" t="s">
        <v>39131</v>
      </c>
      <c r="L2" s="37" t="str">
        <f>IFERROR(VLOOKUP(D2,[1]DB!A:I,9,0),"")</f>
        <v>Latis</v>
      </c>
      <c r="M2" s="155"/>
    </row>
    <row r="3" spans="1:13" s="39" customFormat="1" ht="30.75">
      <c r="A3" s="37" t="s">
        <v>39132</v>
      </c>
      <c r="B3" s="37" t="str">
        <f>IFERROR(VLOOKUP(D3,[1]DB!A:K,11,0),"")</f>
        <v>R5</v>
      </c>
      <c r="C3" s="37">
        <v>1</v>
      </c>
      <c r="D3" s="37" t="s">
        <v>33407</v>
      </c>
      <c r="E3" s="37" t="s">
        <v>39112</v>
      </c>
      <c r="F3" s="38">
        <v>45926.188877314817</v>
      </c>
      <c r="G3" s="101">
        <f t="shared" ref="G3" ca="1" si="0">IFERROR(NOW()-F3,"")</f>
        <v>75.740501620370196</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39112</v>
      </c>
      <c r="F4" s="103">
        <v>45948.661111111112</v>
      </c>
      <c r="G4" s="104">
        <f t="shared" ref="G4" ca="1" si="1">IFERROR(NOW()-F4,"")</f>
        <v>53.268267824074428</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20.556080324073264</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4.8218905092580826</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99" t="s">
        <v>35439</v>
      </c>
      <c r="E7" s="37" t="s">
        <v>39106</v>
      </c>
      <c r="F7" s="38">
        <v>46001.840150462966</v>
      </c>
      <c r="G7" s="129">
        <f ca="1">IFERROR(NOW()-F7,"")</f>
        <v>8.9228472221293487E-2</v>
      </c>
      <c r="H7" s="38">
        <v>46001.834421296298</v>
      </c>
      <c r="I7" s="37" t="str">
        <f>IFERROR(VLOOKUP(D7,[1]DB!A:F,6,0),"")</f>
        <v>Generator-SG</v>
      </c>
      <c r="J7" s="37" t="str">
        <f>IFERROR(VLOOKUP(D7,[1]DB!A:G,7,0),"")</f>
        <v>Vandalized</v>
      </c>
      <c r="K7" s="37" t="s">
        <v>39141</v>
      </c>
      <c r="L7" s="37" t="str">
        <f>IFERROR(VLOOKUP(D7,[1]DB!A:I,9,0),"")</f>
        <v>Latis</v>
      </c>
      <c r="M7" s="37"/>
    </row>
    <row r="8" spans="1:13">
      <c r="A8" s="37"/>
      <c r="B8" s="37" t="str">
        <f>IFERROR(VLOOKUP(D8,[1]DB!A:K,11,0),"")</f>
        <v/>
      </c>
      <c r="C8" s="37"/>
      <c r="D8" s="151"/>
      <c r="E8" s="37"/>
      <c r="F8" s="38"/>
      <c r="G8" s="129">
        <f ca="1">IFERROR(NOW()-F8,"")</f>
        <v>46001.929378935187</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46001.929378935187</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46001.929378935187</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46001.929378935187</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46001.929378935187</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46001.929378935187</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46001.929378935187</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46001.929378935187</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46001.929378935187</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46001.929378935187</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46001.929378935187</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46001.929378935187</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46001.929378935187</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46001.929378935187</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46001.929378935187</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46001.929378935187</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46001.929378935187</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46001.929378935187</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46001.929378935187</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46001.929378935187</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46001.929378935187</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46001.929378935187</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46001.929378935187</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46001.929378935187</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46001.929378935187</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46001.929378935187</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46001.929378935187</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46001.929378935187</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46001.929378935187</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46001.929378935187</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46001.929378935187</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46001.929378935187</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46001.929378935187</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46001.929378935187</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46001.929378935187</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46001.929378935187</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46001.929378935187</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46001.929378935187</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46001.929378935187</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46001.929378935187</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46001.929378935187</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46001.929378935187</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46001.929378935187</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46001.929378935187</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46001.929378935187</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46001.929378935187</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46001.929378935187</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46001.929378935187</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46001.929378935187</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46001.929378935187</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46001.929378935187</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46001.929378935187</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46001.929378935187</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46001.929378935187</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46001.929378935187</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46001.929378935187</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46001.929378935187</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46001.929378935187</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46001.929378935187</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46001.929378935187</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46001.929378935187</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46001.929378935187</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46001.929378935187</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46001.929378935187</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46001.929378935187</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46001.929378935187</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46001.929378935187</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46001.929378935187</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46001.929378935187</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46001.929378935187</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46001.929378935187</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46001.929378935187</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46001.929378935187</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46001.929378935187</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46001.929378935187</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46001.929378935187</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46001.929378935187</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46001.929378935187</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46001.929378935187</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46001.929378935187</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46001.929378935187</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46001.929378935187</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46001.929378935187</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46001.929378935187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46001.929378935187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46001.929378935187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46001.929378935187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46001.929378935187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46001.929378935187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46001.929378935187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46001.929378935187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46001.929378935187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46001.929378935187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46001.929378935187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46001.929378935187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46001.929378935187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46001.929378935187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46001.929378935187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46001.929378935187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46001.929378935187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46001.929378935187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46001.929378935187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46001.929378935187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46001.929378935187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46001.929378935187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46001.929378935187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46001.929378935187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46001.929378935187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46001.929378935187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46001.929378935187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46001.929378935187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46001.929378935187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46001.929378935187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46001.929378935187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46001.929378935187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46001.929378935187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46001.929378935187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46001.929378935187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46001.929378935187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46001.929378935187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46001.929378935187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46001.929378935187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46001.929378935187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46001.929378935187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46001.929378935187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46001.929378935187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46001.929378935187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46001.929378935187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46001.929378935187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46001.929378935187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46001.929378935187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46001.929378935187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46001.929378935187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46001.929378935187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46001.929378935187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46001.929378935187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46001.929378935187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46001.929378935187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46001.929378935187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46001.929378935187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46001.929378935187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46001.929378935187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46001.929378935187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46001.929378935187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46001.929378935187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46001.929378935187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46001.929378935187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46001.929378935187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46001.929378935187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46001.929378935187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46001.929378935187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46001.929378935187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46001.929378935187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46001.929378935187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46001.929378935187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46001.929378935187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46001.929378935187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46001.929378935187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46001.929378935187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46001.929378935187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46001.929378935187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46001.929378935187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46001.929378935187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46001.929378935187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46001.929378935187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46001.929378935187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46001.929378935187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46001.929378935187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46001.929378935187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46001.929378935187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46001.929378935187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46001.929378935187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46001.929378935187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46001.929378935187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46001.929378935187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46001.929378935187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46001.929378935187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46001.929378935187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46001.929378935187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46001.929378935187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46001.929378935187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46001.929378935187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46001.929378935187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46001.929378935187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46001.929378935187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46001.929378935187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46001.929378935187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46001.929378935187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46001.929378935187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46001.929378935187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46001.929378935187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46001.929378935187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46001.929378935187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46001.929378935187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46001.929378935187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46001.929378935187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46001.929378935187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46001.929378935187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46001.929378935187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46001.929378935187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46001.929378935187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46001.929378935187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46001.929378935187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46001.929378935187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46001.929378935187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46001.929378935187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46001.929378935187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46001.929378935187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46001.929378935187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46001.929378935187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46001.929378935187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46001.929378935187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46001.929378935187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46001.929378935187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46001.929378935187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46001.929378935187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46001.929378935187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46001.929378935187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46001.929378935187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46001.929378935187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46001.929378935187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46001.929378935187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46001.929378935187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46001.929378935187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46001.929378935187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46001.929378935187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46001.929378935187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46001.929378935187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46001.929378935187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46001.929378935187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46001.929378935187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46001.929378935187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46001.929378935187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46001.929378935187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46001.929378935187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46001.929378935187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46001.929378935187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46001.929378935187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46001.929378935187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46001.929378935187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46001.929378935187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46001.929378935187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46001.929378935187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46001.929378935187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46001.929378935187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46001.929378935187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46001.929378935187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46001.929378935187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46001.929378935187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46001.929378935187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46001.929378935187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46001.929378935187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46001.929378935187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46001.929378935187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46001.929378935187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46001.929378935187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46001.929378935187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46001.929378935187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46001.929378935187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46001.929378935187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46001.929378935187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46001.929378935187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46001.929378935187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46001.929378935187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46001.929378935187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46001.929378935187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46001.929378935187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46001.929378935187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46001.929378935187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46001.929378935187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46001.929378935187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46001.929378935187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46001.929378935187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46001.929378935187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46001.929378935187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46001.929378935187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46001.929378935187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46001.929378935187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46001.929378935187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46001.929378935187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46001.929378935187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46001.929378935187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46001.929378935187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46001.929378935187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46001.929378935187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46001.929378935187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46001.929378935187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46001.929378935187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46001.929378935187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46001.929378935187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46001.929378935187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46001.929378935187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46001.929378935187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46001.929378935187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46001.929378935187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46001.929378935187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46001.929378935187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46001.929378935187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46001.929378935187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46001.929378935187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46001.929378935187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46001.929378935187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46001.929378935187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46001.929378935187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46001.929378935187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46001.929378935187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46001.929378935187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46001.929378935187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46001.929378935187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46001.929378935187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46001.929378935187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46001.929378935187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46001.929378935187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46001.929378935187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46001.929378935187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46001.929378935187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46001.929378935187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46001.929378935187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46001.929378935187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46001.929378935187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46001.929378935187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46001.929378935187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46001.929378935187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46001.929378935187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46001.929378935187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46001.929378935187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46001.929378935187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46001.929378935187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46001.929378935187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46001.929378935187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46001.929378935187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46001.929378935187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46001.929378935187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46001.929378935187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46001.929378935187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46001.929378935187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46001.929378935187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46001.929378935187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46001.929378935187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46001.929378935187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46001.929378935187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46001.929378935187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46001.929378935187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46001.929378935187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46001.929378935187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46001.929378935187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46001.929378935187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46001.929378935187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46001.929378935187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46001.929378935187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46001.929378935187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46001.929378935187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46001.929378935187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46001.929378935187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46001.929378935187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46001.929378935187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46001.929378935187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46001.929378935187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46001.929378935187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46001.929378935187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46001.929378935187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46001.929378935187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46001.929378935187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46001.929378935187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46001.929378935187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46001.929378935187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46001.929378935187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46001.929378935187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46001.929378935187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46001.929378935187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46001.929378935187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46001.929378935187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46001.929378935187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46001.929378935187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46001.929378935187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46001.929378935187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46001.929378935187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46001.929378935187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46001.929378935187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46001.929378935187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46001.929378935187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46001.929378935187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46001.929378935187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46001.929378935187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46001.929378935187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46001.929378935187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46001.929378935187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46001.929378935187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46001.929378935187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46001.929378935187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46001.929378935187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46001.929378935187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46001.929378935187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46001.929378935187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46001.929378935187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46001.929378935187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46001.929378935187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46001.929378935187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46001.929378935187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46001.929378935187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46001.929378935187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46001.929378935187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46001.929378935187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46001.929378935187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46001.929378935187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46001.929378935187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46001.929378935187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46001.929378935187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46001.929378935187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46001.929378935187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46001.929378935187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46001.929378935187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46001.929378935187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46001.929378935187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46001.929378935187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46001.929378935187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46001.929378935187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46001.929378935187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46001.929378935187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46001.929378935187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46001.929378935187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46001.929378935187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46001.929378935187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46001.929378935187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46001.929378935187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46001.929378935187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46001.929378935187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46001.929378935187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46001.929378935187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46001.929378935187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46001.929378935187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46001.929378935187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46001.929378935187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46001.929378935187</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46001.929378935187</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46001.929378935187</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46001.929378935187</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46001.929378935187</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46001.929378935187</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46001.929378935187</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46001.929378935187</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46001.929378935187</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46001.929378935187</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2025-12-10T19:18:23Z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