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712" documentId="13_ncr:1_{F6CB121F-512D-4AA6-A0C1-0FB36C537598}" xr6:coauthVersionLast="47" xr6:coauthVersionMax="47" xr10:uidLastSave="{8AD6CF63-D055-4A4D-97E9-D587F70DE151}"/>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3" l="1"/>
  <c r="G3" i="3"/>
  <c r="G4" i="3"/>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 i="5"/>
  <c r="G4" i="5"/>
  <c r="I4" i="5"/>
  <c r="J4" i="5"/>
  <c r="L4" i="5"/>
  <c r="L3" i="1"/>
  <c r="L4" i="1"/>
  <c r="L5" i="1"/>
  <c r="L6" i="1"/>
  <c r="L7" i="1"/>
  <c r="L8" i="1"/>
  <c r="L9" i="1"/>
  <c r="L10" i="1"/>
  <c r="L11" i="1"/>
  <c r="L12" i="1"/>
  <c r="L13" i="1"/>
  <c r="L14" i="1"/>
  <c r="L15" i="1"/>
  <c r="L16" i="1"/>
  <c r="L17" i="1"/>
  <c r="J3" i="1"/>
  <c r="J4" i="1"/>
  <c r="J5" i="1"/>
  <c r="J6" i="1"/>
  <c r="J7" i="1"/>
  <c r="J8" i="1"/>
  <c r="J9" i="1"/>
  <c r="J10" i="1"/>
  <c r="J11" i="1"/>
  <c r="J12" i="1"/>
  <c r="J13" i="1"/>
  <c r="J14" i="1"/>
  <c r="J15" i="1"/>
  <c r="J16" i="1"/>
  <c r="J17" i="1"/>
  <c r="I3" i="1"/>
  <c r="I4" i="1"/>
  <c r="I5" i="1"/>
  <c r="I6" i="1"/>
  <c r="I7" i="1"/>
  <c r="I8" i="1"/>
  <c r="I9" i="1"/>
  <c r="I10" i="1"/>
  <c r="I11" i="1"/>
  <c r="I12" i="1"/>
  <c r="I13" i="1"/>
  <c r="I14" i="1"/>
  <c r="I15" i="1"/>
  <c r="I16" i="1"/>
  <c r="I17" i="1"/>
  <c r="G3" i="1"/>
  <c r="G4" i="1"/>
  <c r="G5" i="1"/>
  <c r="G6" i="1"/>
  <c r="G7" i="1"/>
  <c r="G8" i="1"/>
  <c r="G9" i="1"/>
  <c r="G10" i="1"/>
  <c r="G11" i="1"/>
  <c r="G12" i="1"/>
  <c r="G13" i="1"/>
  <c r="G14" i="1"/>
  <c r="G15" i="1"/>
  <c r="G16" i="1"/>
  <c r="G17" i="1"/>
  <c r="B3" i="1"/>
  <c r="B4" i="1"/>
  <c r="B5" i="1"/>
  <c r="B6" i="1"/>
  <c r="B7" i="1"/>
  <c r="B8" i="1"/>
  <c r="B9" i="1"/>
  <c r="B10" i="1"/>
  <c r="B11" i="1"/>
  <c r="B12" i="1"/>
  <c r="B13" i="1"/>
  <c r="B14" i="1"/>
  <c r="B15" i="1"/>
  <c r="B16" i="1"/>
  <c r="B1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G2" i="1"/>
  <c r="I2" i="1"/>
  <c r="B2" i="5"/>
  <c r="I2" i="5"/>
  <c r="J2" i="5"/>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alcChain>
</file>

<file path=xl/sharedStrings.xml><?xml version="1.0" encoding="utf-8"?>
<sst xmlns="http://schemas.openxmlformats.org/spreadsheetml/2006/main" count="180296" uniqueCount="39132">
  <si>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</si>
  <si>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</si>
  <si>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</si>
  <si>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</si>
  <si>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</si>
  <si>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</si>
  <si>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</si>
  <si>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</si>
  <si>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</si>
  <si>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</si>
  <si>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</si>
  <si>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</si>
  <si>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</si>
  <si>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</si>
  <si>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</si>
  <si>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</si>
  <si>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</si>
  <si>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</si>
  <si>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</si>
  <si>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</si>
  <si>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</si>
  <si>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</si>
  <si>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</si>
  <si>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</si>
  <si>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</si>
  <si>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</si>
  <si>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</si>
  <si>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</si>
  <si>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</si>
  <si>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</si>
  <si>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</si>
  <si>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</si>
  <si>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</si>
  <si>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</si>
  <si>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</si>
  <si>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</si>
  <si>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</si>
  <si>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</si>
  <si>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</si>
  <si>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</si>
  <si>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</si>
  <si>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</si>
  <si>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</si>
  <si>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</si>
  <si>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</si>
  <si>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</si>
  <si>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</si>
  <si>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</si>
  <si>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</si>
  <si>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</si>
  <si>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</si>
  <si>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</si>
  <si>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</si>
  <si>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</si>
  <si>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</si>
  <si>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</si>
  <si>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</si>
  <si>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</si>
  <si>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</si>
  <si>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</si>
  <si>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</si>
  <si>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</si>
  <si>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</si>
  <si>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</si>
  <si>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</si>
  <si>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</si>
  <si>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</si>
  <si>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</si>
  <si>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</si>
  <si>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</si>
  <si>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</si>
  <si>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</si>
  <si>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</si>
  <si>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</si>
  <si>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</si>
  <si>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</si>
  <si>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</si>
  <si>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</si>
  <si>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</si>
  <si>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</si>
  <si>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</si>
  <si>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</si>
  <si>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</si>
  <si>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</si>
  <si>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</si>
  <si>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</si>
  <si>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</si>
  <si>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</si>
  <si>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</si>
  <si>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</si>
  <si>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</si>
  <si>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</si>
  <si>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</si>
  <si>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</si>
  <si>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</si>
  <si>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</si>
  <si>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</si>
  <si>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</si>
  <si>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</si>
  <si>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</si>
  <si>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</si>
  <si>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</si>
  <si>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</si>
  <si>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</si>
  <si>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</si>
  <si>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</si>
  <si>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</si>
  <si>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</si>
  <si>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</si>
  <si>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</si>
  <si>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</si>
  <si>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</si>
  <si>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</si>
  <si>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</si>
  <si>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</si>
  <si>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</si>
  <si>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</si>
  <si>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</si>
  <si>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</si>
  <si>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</si>
  <si>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</si>
  <si>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</si>
  <si>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</si>
  <si>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</si>
  <si>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</si>
  <si>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</si>
  <si>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</si>
  <si>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</si>
  <si>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</si>
  <si>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</si>
  <si>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</si>
  <si>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</si>
  <si>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</si>
  <si>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</si>
  <si>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</si>
  <si>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</si>
  <si>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</si>
  <si>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</si>
  <si>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</si>
  <si>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</si>
  <si>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</si>
  <si>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</si>
  <si>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</si>
  <si>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</si>
  <si>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</si>
  <si>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</si>
  <si>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</si>
  <si>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</si>
  <si>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</si>
  <si>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</si>
  <si>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</si>
  <si>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</si>
  <si>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</si>
  <si>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</si>
  <si>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</si>
  <si>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</si>
  <si>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</si>
  <si>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</si>
  <si>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</si>
  <si>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</si>
  <si>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</si>
  <si>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</si>
  <si>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</si>
  <si>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</si>
  <si>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</si>
  <si>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</si>
  <si>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</si>
  <si>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</si>
  <si>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</si>
  <si>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</si>
  <si>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</si>
  <si>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</si>
  <si>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</si>
  <si>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</si>
  <si>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</si>
  <si>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</si>
  <si>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</si>
  <si>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</si>
  <si>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</si>
  <si>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</si>
  <si>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</si>
  <si>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</si>
  <si>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</si>
  <si>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</si>
  <si>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</si>
  <si>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</si>
  <si>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</si>
  <si>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</si>
  <si>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</si>
  <si>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</si>
  <si>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</si>
  <si>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</si>
  <si>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</si>
  <si>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</si>
  <si>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</si>
  <si>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</si>
  <si>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</si>
  <si>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</si>
  <si>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</si>
  <si>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</si>
  <si>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</si>
  <si>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</si>
  <si>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</si>
  <si>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</si>
  <si>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</si>
  <si>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</si>
  <si>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</si>
  <si>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</si>
  <si>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</si>
  <si>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</si>
  <si>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</si>
  <si>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</si>
  <si>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</si>
  <si>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</si>
  <si>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</si>
  <si>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</si>
  <si>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</si>
  <si>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</si>
  <si>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</si>
  <si>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</si>
  <si>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</si>
  <si>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</si>
  <si>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</si>
  <si>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</si>
  <si>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</si>
  <si>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</si>
  <si>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</si>
  <si>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</si>
  <si>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</si>
  <si>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</si>
  <si>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</si>
  <si>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</si>
  <si>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</si>
  <si>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</si>
  <si>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</si>
  <si>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</si>
  <si>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</si>
  <si>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</si>
  <si>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</si>
  <si>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</si>
  <si>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</si>
  <si>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</si>
  <si>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</si>
  <si>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</si>
  <si>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</si>
  <si>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</si>
  <si>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</si>
  <si>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</si>
  <si>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</si>
  <si>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</si>
  <si>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</si>
  <si>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</si>
  <si>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</si>
  <si>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</si>
  <si>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</si>
  <si>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</si>
  <si>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</si>
  <si>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</si>
  <si>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</si>
  <si>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</si>
  <si>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</si>
  <si>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</si>
  <si>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</si>
  <si>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</si>
  <si>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</si>
  <si>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</si>
  <si>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</si>
  <si>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</si>
  <si>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</si>
  <si>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</si>
  <si>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</si>
  <si>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</si>
  <si>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</si>
  <si>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</si>
  <si>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</si>
  <si>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</si>
  <si>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</si>
  <si>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</si>
  <si>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</si>
  <si>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</si>
  <si>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</si>
  <si>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</si>
  <si>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</si>
  <si>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</si>
  <si>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</si>
  <si>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</si>
  <si>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</si>
  <si>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</si>
  <si>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</si>
  <si>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</si>
  <si>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</si>
  <si>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</si>
  <si>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</si>
  <si>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</si>
  <si>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</si>
  <si>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</si>
  <si>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</si>
  <si>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</si>
  <si>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</si>
  <si>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</si>
  <si>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</si>
  <si>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</si>
  <si>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</si>
  <si>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</si>
  <si>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</si>
  <si>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</si>
  <si>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</si>
  <si>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</si>
  <si>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</si>
  <si>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</si>
  <si>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</si>
  <si>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</si>
  <si>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</si>
  <si>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</si>
  <si>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</si>
  <si>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</si>
  <si>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</si>
  <si>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</si>
  <si>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</si>
  <si>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</si>
  <si>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</si>
  <si>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</si>
  <si>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</si>
  <si>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</si>
  <si>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</si>
  <si>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</si>
  <si>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</si>
  <si>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</si>
  <si>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</si>
  <si>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</si>
  <si>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</si>
  <si>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</si>
  <si>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</si>
  <si>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</si>
  <si>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</si>
  <si>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</si>
  <si>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</si>
  <si>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</si>
  <si>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</si>
  <si>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</si>
  <si>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</si>
  <si>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</si>
  <si>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</si>
  <si>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</si>
  <si>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</si>
  <si>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</si>
  <si>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</si>
  <si>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</si>
  <si>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</si>
  <si>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</si>
  <si>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</si>
  <si>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</si>
  <si>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</si>
  <si>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</si>
  <si>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</si>
  <si>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</si>
  <si>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</si>
  <si>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</si>
  <si>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</si>
  <si>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</si>
  <si>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</si>
  <si>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</si>
  <si>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</si>
  <si>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</si>
  <si>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</si>
  <si>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</si>
  <si>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</si>
  <si>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</si>
  <si>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</si>
  <si>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</si>
  <si>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</si>
  <si>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</si>
  <si>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</si>
  <si>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</si>
  <si>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</si>
  <si>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</si>
  <si>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</si>
  <si>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</si>
  <si>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</si>
  <si>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</si>
  <si>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</si>
  <si>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</si>
  <si>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</si>
  <si>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</si>
  <si>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</si>
  <si>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</si>
  <si>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</si>
  <si>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</si>
  <si>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</si>
  <si>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</si>
  <si>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</si>
  <si>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</si>
  <si>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</si>
  <si>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</si>
  <si>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</si>
  <si>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</si>
  <si>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</si>
  <si>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</si>
  <si>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</si>
  <si>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</si>
  <si>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</si>
  <si>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</si>
  <si>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</si>
  <si>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</si>
  <si>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</si>
  <si>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</si>
  <si>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</si>
  <si>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</si>
  <si>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</si>
  <si>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</si>
  <si>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</si>
  <si>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</si>
  <si>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</si>
  <si>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</si>
  <si>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</si>
  <si>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</si>
  <si>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</si>
  <si>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</si>
  <si>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</si>
  <si>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</si>
  <si>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</si>
  <si>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</si>
  <si>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</si>
  <si>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</si>
  <si>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</si>
  <si>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</si>
  <si>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</si>
  <si>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</si>
  <si>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</si>
  <si>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</si>
  <si>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</si>
  <si>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</si>
  <si>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</si>
  <si>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</si>
  <si>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</si>
  <si>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</si>
  <si>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</si>
  <si>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</si>
  <si>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</si>
  <si>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</si>
  <si>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</si>
  <si>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</si>
  <si>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</si>
  <si>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</si>
  <si>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</si>
  <si>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</si>
  <si>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</si>
  <si>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</si>
  <si>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</si>
  <si>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</si>
  <si>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</si>
  <si>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</si>
  <si>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</si>
  <si>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</si>
  <si>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</si>
  <si>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</si>
  <si>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</si>
  <si>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</si>
  <si>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</si>
  <si>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</si>
  <si>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</si>
  <si>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</si>
  <si>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</si>
  <si>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</si>
  <si>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</si>
  <si>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</si>
  <si>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</si>
  <si>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</si>
  <si>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</si>
  <si>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</si>
  <si>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</si>
  <si>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</si>
  <si>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</si>
  <si>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</si>
  <si>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</si>
  <si>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</si>
  <si>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</si>
  <si>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</si>
  <si>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</si>
  <si>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</si>
  <si>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</si>
  <si>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</si>
  <si>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</si>
  <si>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</si>
  <si>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</si>
  <si>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</si>
  <si>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</si>
  <si>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</si>
  <si>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</si>
  <si>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</si>
  <si>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</si>
  <si>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</si>
  <si>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</si>
  <si>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</si>
  <si>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</si>
  <si>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</si>
  <si>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</si>
  <si>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</si>
  <si>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</si>
  <si>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</si>
  <si>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</si>
  <si>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</si>
  <si>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</si>
  <si>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</si>
  <si>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</si>
  <si>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</si>
  <si>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</si>
  <si>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</si>
  <si>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</si>
  <si>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</si>
  <si>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</si>
  <si>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</si>
  <si>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</si>
  <si>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</si>
  <si>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</si>
  <si>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</si>
  <si>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</si>
  <si>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</si>
  <si>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</si>
  <si>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</si>
  <si>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</si>
  <si>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</si>
  <si>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</si>
  <si>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</si>
  <si>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</si>
  <si>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</si>
  <si>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</si>
  <si>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</si>
  <si>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</si>
  <si>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</si>
  <si>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</si>
  <si>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</si>
  <si>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</si>
  <si>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</si>
  <si>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</si>
  <si>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</si>
  <si>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</si>
  <si>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</si>
  <si>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</si>
  <si>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</si>
  <si>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</si>
  <si>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</si>
  <si>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</si>
  <si>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</si>
  <si>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</si>
  <si>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</si>
  <si>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</si>
  <si>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</si>
  <si>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</si>
  <si>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</si>
  <si>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</si>
  <si>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</si>
  <si>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</si>
  <si>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</si>
  <si>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</si>
  <si>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</si>
  <si>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</si>
  <si>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</si>
  <si>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</si>
  <si>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</si>
  <si>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</si>
  <si>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</si>
  <si>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</si>
  <si>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</si>
  <si>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</si>
  <si>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</si>
  <si>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</si>
  <si>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</si>
  <si>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</si>
  <si>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</si>
  <si>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</si>
  <si>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</si>
  <si>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</si>
  <si>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</si>
  <si>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</si>
  <si>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</si>
  <si>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</si>
  <si>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</si>
  <si>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</si>
  <si>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</si>
  <si>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</si>
  <si>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</si>
  <si>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</si>
  <si>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</si>
  <si>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</si>
  <si>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</si>
  <si>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</si>
  <si>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</si>
  <si>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</si>
  <si>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</si>
  <si>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</si>
  <si>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</si>
  <si>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</si>
  <si>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</si>
  <si>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</si>
  <si>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</si>
  <si>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</si>
  <si>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</si>
  <si>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</si>
  <si>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</si>
  <si>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</si>
  <si>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</si>
  <si>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</si>
  <si>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</si>
  <si>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</si>
  <si>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</si>
  <si>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</si>
  <si>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</si>
  <si>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</si>
  <si>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</si>
  <si>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</si>
  <si>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</si>
  <si>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</si>
  <si>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</si>
  <si>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</si>
  <si>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</si>
  <si>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</si>
  <si>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</si>
  <si>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</si>
  <si>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</si>
  <si>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</si>
  <si>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</si>
  <si>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</si>
  <si>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</si>
  <si>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</si>
  <si>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</si>
  <si>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</si>
  <si>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</si>
  <si>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</si>
  <si>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</si>
  <si>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</si>
  <si>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</si>
  <si>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</si>
  <si>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</si>
  <si>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</si>
  <si>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</si>
  <si>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</si>
  <si>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</si>
  <si>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</si>
  <si>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</si>
  <si>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</si>
  <si>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</si>
  <si>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</si>
  <si>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</si>
  <si>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</si>
  <si>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</si>
  <si>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</si>
  <si>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</si>
  <si>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</si>
  <si>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</si>
  <si>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</si>
  <si>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</si>
  <si>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</si>
  <si>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</si>
  <si>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</si>
  <si>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</si>
  <si>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</si>
  <si>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</si>
  <si>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</si>
  <si>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</si>
  <si>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</si>
  <si>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</si>
  <si>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</si>
  <si>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</si>
  <si>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</si>
  <si>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</si>
  <si>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</si>
  <si>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</si>
  <si>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</si>
  <si>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</si>
  <si>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</si>
  <si>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</si>
  <si>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</si>
  <si>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</si>
  <si>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</si>
  <si>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</si>
  <si>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</si>
  <si>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</si>
  <si>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</si>
  <si>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</si>
  <si>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</si>
  <si>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</si>
  <si>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</si>
  <si>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</si>
  <si>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</si>
  <si>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</si>
  <si>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</si>
  <si>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</si>
  <si>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</si>
  <si>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</si>
  <si>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</si>
  <si>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</si>
  <si>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</si>
  <si>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</si>
  <si>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</si>
  <si>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</si>
  <si>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</si>
  <si>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</si>
  <si>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</si>
  <si>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</si>
  <si>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</si>
  <si>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</si>
  <si>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</si>
  <si>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</si>
  <si>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</si>
  <si>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</si>
  <si>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</si>
  <si>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</si>
  <si>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</si>
  <si>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</si>
  <si>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</si>
  <si>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</si>
  <si>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</si>
  <si>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</si>
  <si>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</si>
  <si>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</si>
  <si>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</si>
  <si>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</si>
  <si>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</si>
  <si>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</si>
  <si>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</si>
  <si>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</si>
  <si>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</si>
  <si>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</si>
  <si>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</si>
  <si>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</si>
  <si>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</si>
  <si>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</si>
  <si>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</si>
  <si>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</si>
  <si>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</si>
  <si>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</si>
  <si>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</si>
  <si>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</si>
  <si>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</si>
  <si>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</si>
  <si>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</si>
  <si>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</si>
  <si>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</si>
  <si>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</si>
  <si>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</si>
  <si>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</si>
  <si>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</si>
  <si>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</si>
  <si>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</si>
  <si>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</si>
  <si>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</si>
  <si>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</si>
  <si>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</si>
  <si>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</si>
  <si>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</si>
  <si>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</si>
  <si>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</si>
  <si>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</si>
  <si>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</si>
  <si>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</si>
  <si>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</si>
  <si>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</si>
  <si>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</si>
  <si>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</si>
  <si>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</si>
  <si>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</si>
  <si>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</si>
  <si>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</si>
  <si>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</si>
  <si>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</si>
  <si>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</si>
  <si>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</si>
  <si>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</si>
  <si>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</si>
  <si>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</si>
  <si>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</si>
  <si>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</si>
  <si>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</si>
  <si>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</si>
  <si>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</si>
  <si>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</si>
  <si>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</si>
  <si>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</si>
  <si>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</si>
  <si>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</si>
  <si>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</si>
  <si>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</si>
  <si>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</si>
  <si>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</si>
  <si>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</si>
  <si>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</si>
  <si>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</si>
  <si>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</si>
  <si>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</si>
  <si>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</si>
  <si>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</si>
  <si>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</si>
  <si>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</si>
  <si>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</si>
  <si>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</si>
  <si>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</si>
  <si>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</si>
  <si>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</si>
  <si>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</si>
  <si>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</si>
  <si>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</si>
  <si>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</si>
  <si>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</si>
  <si>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</si>
  <si>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</si>
  <si>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</si>
  <si>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</si>
  <si>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</si>
  <si>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</si>
  <si>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</si>
  <si>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</si>
  <si>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</si>
  <si>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</si>
  <si>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</si>
  <si>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</si>
  <si>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</si>
  <si>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</si>
  <si>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</si>
  <si>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</si>
  <si>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</si>
  <si>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</si>
  <si>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</si>
  <si>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</si>
  <si>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</si>
  <si>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</si>
  <si>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</si>
  <si>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</si>
  <si>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</si>
  <si>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</si>
  <si>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</si>
  <si>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</si>
  <si>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</si>
  <si>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</si>
  <si>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</si>
  <si>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</si>
  <si>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</si>
  <si>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</si>
  <si>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</si>
  <si>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</si>
  <si>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</si>
  <si>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</si>
  <si>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</si>
  <si>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</si>
  <si>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</si>
  <si>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</si>
  <si>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</si>
  <si>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</si>
  <si>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</si>
  <si>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</si>
  <si>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</si>
  <si>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</si>
  <si>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</si>
  <si>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</si>
  <si>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</si>
  <si>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</si>
  <si>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</si>
  <si>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</si>
  <si>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</si>
  <si>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</si>
  <si>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</si>
  <si>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</si>
  <si>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</si>
  <si>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</si>
  <si>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</si>
  <si>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</si>
  <si>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</si>
  <si>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</si>
  <si>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</si>
  <si>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</si>
  <si>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</si>
  <si>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</si>
  <si>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</si>
  <si>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</si>
  <si>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</si>
  <si>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</si>
  <si>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</si>
  <si>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</si>
  <si>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</si>
  <si>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</si>
  <si>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</si>
  <si>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</si>
  <si>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</si>
  <si>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</si>
  <si>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</si>
  <si>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</si>
  <si>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</si>
  <si>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</si>
  <si>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</si>
  <si>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</si>
  <si>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</si>
  <si>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</si>
  <si>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</si>
  <si>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</si>
  <si>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</si>
  <si>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</si>
  <si>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</si>
  <si>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</si>
  <si>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</si>
  <si>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</si>
  <si>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</si>
  <si>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</si>
  <si>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</si>
  <si>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</si>
  <si>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</si>
  <si>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</si>
  <si>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</si>
  <si>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</si>
  <si>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</si>
  <si>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</si>
  <si>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</si>
  <si>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</si>
  <si>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</si>
  <si>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</si>
  <si>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</si>
  <si>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</si>
  <si>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</si>
  <si>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</si>
  <si>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</si>
  <si>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</si>
  <si>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</si>
  <si>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</si>
  <si>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</si>
  <si>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</si>
  <si>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</si>
  <si>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</si>
  <si>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</si>
  <si>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</si>
  <si>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</si>
  <si>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</si>
  <si>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</si>
  <si>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</si>
  <si>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</si>
  <si>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</si>
  <si>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</si>
  <si>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</si>
  <si>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</si>
  <si>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</si>
  <si>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</si>
  <si>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</si>
  <si>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</si>
  <si>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</si>
  <si>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</si>
  <si>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</si>
  <si>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</si>
  <si>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</si>
  <si>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</si>
  <si>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</si>
  <si>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</si>
  <si>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</si>
  <si>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</si>
  <si>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</si>
  <si>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</si>
  <si>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</si>
  <si>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</si>
  <si>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</si>
  <si>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</si>
  <si>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</si>
  <si>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</si>
  <si>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</si>
  <si>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</si>
  <si>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</si>
  <si>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</si>
  <si>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</si>
  <si>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</si>
  <si>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</si>
  <si>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</si>
  <si>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</si>
  <si>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</si>
  <si>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</si>
  <si>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</si>
  <si>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</si>
  <si>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</si>
  <si>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</si>
  <si>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</si>
  <si>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</si>
  <si>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</si>
  <si>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</si>
  <si>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</si>
  <si>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</si>
  <si>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</si>
  <si>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</si>
  <si>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</si>
  <si>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</si>
  <si>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</si>
  <si>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</si>
  <si>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</si>
  <si>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</si>
  <si>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</si>
  <si>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</si>
  <si>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</si>
  <si>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</si>
  <si>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</si>
  <si>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</si>
  <si>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</si>
  <si>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</si>
  <si>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</si>
  <si>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</si>
  <si>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</si>
  <si>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</si>
  <si>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</si>
  <si>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</si>
  <si>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</si>
  <si>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</si>
  <si>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</si>
  <si>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</si>
  <si>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</si>
  <si>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</si>
  <si>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</si>
  <si>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</si>
  <si>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</si>
  <si>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</si>
  <si>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</si>
  <si>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</si>
  <si>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</si>
  <si>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</si>
  <si>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</si>
  <si>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</si>
  <si>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</si>
  <si>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</si>
  <si>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</si>
  <si>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</si>
  <si>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</si>
  <si>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</si>
  <si>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</si>
  <si>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</si>
  <si>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</si>
  <si>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</si>
  <si>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</si>
  <si>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</si>
  <si>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</si>
  <si>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</si>
  <si>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</si>
  <si>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</si>
  <si>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</si>
  <si>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</si>
  <si>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</si>
  <si>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</si>
  <si>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</si>
  <si>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</si>
  <si>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</si>
  <si>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</si>
  <si>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</si>
  <si>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</si>
  <si>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</si>
  <si>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</si>
  <si>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</si>
  <si>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</si>
  <si>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</si>
  <si>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</si>
  <si>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</si>
  <si>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</si>
  <si>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</si>
  <si>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</si>
  <si>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</si>
  <si>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</si>
  <si>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</si>
  <si>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</si>
  <si>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</si>
  <si>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</si>
  <si>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</si>
  <si>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</si>
  <si>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</si>
  <si>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</si>
  <si>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</si>
  <si>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</si>
  <si>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</si>
  <si>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</si>
  <si>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</si>
  <si>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</si>
  <si>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</si>
  <si>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</si>
  <si>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</si>
  <si>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</si>
  <si>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</si>
  <si>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</si>
  <si>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</si>
  <si>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</si>
  <si>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</si>
  <si>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</si>
  <si>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</si>
  <si>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</si>
  <si>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</si>
  <si>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</si>
  <si>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</si>
  <si>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</si>
  <si>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</si>
  <si>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</si>
  <si>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</si>
  <si>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</si>
  <si>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</si>
  <si>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</si>
  <si>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</si>
  <si>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</si>
  <si>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</si>
  <si>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</si>
  <si>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</si>
  <si>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</si>
  <si>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</si>
  <si>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</si>
  <si>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</si>
  <si>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</si>
  <si>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</si>
  <si>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</si>
  <si>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</si>
  <si>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</si>
  <si>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</si>
  <si>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</si>
  <si>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</si>
  <si>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</si>
  <si>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</si>
  <si>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</si>
  <si>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</si>
  <si>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</si>
  <si>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</si>
  <si>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</si>
  <si>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</si>
  <si>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</si>
  <si>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</si>
  <si>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</si>
  <si>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</si>
  <si>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</si>
  <si>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</si>
  <si>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</si>
  <si>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</si>
  <si>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</si>
  <si>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</si>
  <si>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</si>
  <si>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</si>
  <si>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</si>
  <si>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</si>
  <si>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</si>
  <si>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</si>
  <si>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</si>
  <si>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</si>
  <si>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</si>
  <si>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</si>
  <si>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</si>
  <si>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</si>
  <si>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</si>
  <si>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</si>
  <si>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</si>
  <si>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</si>
  <si>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</si>
  <si>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</si>
  <si>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</si>
  <si>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</si>
  <si>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</si>
  <si>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</si>
  <si>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</si>
  <si>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</si>
  <si>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</si>
  <si>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</si>
  <si>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</si>
  <si>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</si>
  <si>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</si>
  <si>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</si>
  <si>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</si>
  <si>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</si>
  <si>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</si>
  <si>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</si>
  <si>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</si>
  <si>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</si>
  <si>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</si>
  <si>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</si>
  <si>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</si>
  <si>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</si>
  <si>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</si>
  <si>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</si>
  <si>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</si>
  <si>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</si>
  <si>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</si>
  <si>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</si>
  <si>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</si>
  <si>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</si>
  <si>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</si>
  <si>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</si>
  <si>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</si>
  <si>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</si>
  <si>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</si>
  <si>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</si>
  <si>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</si>
  <si>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</si>
  <si>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</si>
  <si>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</si>
  <si>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</si>
  <si>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</si>
  <si>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</si>
  <si>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</si>
  <si>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</si>
  <si>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</si>
  <si>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</si>
  <si>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</si>
  <si>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</si>
  <si>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</si>
  <si>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</si>
  <si>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</si>
  <si>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</si>
  <si>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</si>
  <si>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</si>
  <si>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</si>
  <si>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</si>
  <si>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</si>
  <si>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</si>
  <si>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</si>
  <si>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</si>
  <si>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</si>
  <si>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</si>
  <si>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</si>
  <si>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</si>
  <si>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</si>
  <si>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</si>
  <si>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</si>
  <si>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</si>
  <si>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</si>
  <si>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</si>
  <si>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</si>
  <si>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</si>
  <si>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</si>
  <si>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</si>
  <si>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</si>
  <si>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</si>
  <si>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</si>
  <si>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</si>
  <si>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</si>
  <si>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</si>
  <si>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</si>
  <si>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</si>
  <si>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</si>
  <si>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</si>
  <si>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</si>
  <si>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</si>
  <si>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</si>
  <si>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</si>
  <si>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</si>
  <si>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</si>
  <si>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</si>
  <si>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</si>
  <si>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</si>
  <si>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</si>
  <si>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</si>
  <si>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</si>
  <si>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</si>
  <si>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</si>
  <si>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</si>
  <si>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</si>
  <si>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</si>
  <si>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</si>
  <si>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</si>
  <si>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</si>
  <si>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</si>
  <si>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</si>
  <si>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</si>
  <si>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</si>
  <si>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</si>
  <si>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</si>
  <si>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</si>
  <si>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</si>
  <si>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</si>
  <si>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</si>
  <si>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</si>
  <si>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</si>
  <si>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</si>
  <si>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</si>
  <si>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</si>
  <si>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</si>
  <si>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</si>
  <si>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</si>
  <si>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</si>
  <si>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</si>
  <si>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</si>
  <si>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</si>
  <si>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</si>
  <si>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</si>
  <si>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</si>
  <si>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</si>
  <si>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</si>
  <si>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</si>
  <si>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</si>
  <si>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</si>
  <si>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</si>
  <si>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</si>
  <si>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</si>
  <si>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</si>
  <si>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</si>
  <si>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</si>
  <si>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</si>
  <si>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</si>
  <si>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</si>
  <si>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</si>
  <si>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</si>
  <si>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</si>
  <si>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</si>
  <si>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</si>
  <si>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</si>
  <si>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</si>
  <si>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</si>
  <si>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</si>
  <si>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</si>
  <si>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</si>
  <si>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</si>
  <si>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</si>
  <si>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</si>
  <si>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</si>
  <si>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</si>
  <si>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</si>
  <si>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</si>
  <si>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</si>
  <si>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</si>
  <si>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</si>
  <si>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</si>
  <si>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</si>
  <si>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</si>
  <si>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</si>
  <si>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</si>
  <si>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</si>
  <si>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</si>
  <si>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</si>
  <si>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</si>
  <si>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</si>
  <si>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</si>
  <si>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</si>
  <si>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</si>
  <si>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</si>
  <si>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</si>
  <si>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</si>
  <si>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</si>
  <si>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</si>
  <si>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</si>
  <si>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</si>
  <si>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</si>
  <si>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</si>
  <si>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</si>
  <si>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</si>
  <si>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</si>
  <si>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</si>
  <si>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</si>
  <si>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</si>
  <si>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</si>
  <si>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</si>
  <si>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</si>
  <si>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</si>
  <si>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</si>
  <si>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</si>
  <si>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</si>
  <si>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</si>
  <si>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</si>
  <si>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</si>
  <si>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</si>
  <si>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</si>
  <si>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</si>
  <si>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</si>
  <si>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</si>
  <si>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</si>
  <si>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</si>
  <si>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</si>
  <si>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</si>
  <si>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</si>
  <si>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</si>
  <si>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</si>
  <si>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</si>
  <si>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</si>
  <si>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</si>
  <si>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</si>
  <si>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</si>
  <si>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</si>
  <si>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</si>
  <si>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</si>
  <si>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</si>
  <si>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</si>
  <si>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</si>
  <si>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</si>
  <si>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</si>
  <si>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</si>
  <si>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</si>
  <si>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</si>
  <si>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</si>
  <si>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</si>
  <si>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</si>
  <si>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</si>
  <si>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</si>
  <si>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</si>
  <si>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</si>
  <si>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</si>
  <si>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</si>
  <si>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</si>
  <si>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</si>
  <si>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</si>
  <si>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</si>
  <si>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</si>
  <si>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</si>
  <si>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</si>
  <si>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</si>
  <si>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</si>
  <si>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</si>
  <si>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</si>
  <si>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</si>
  <si>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</si>
  <si>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</si>
  <si>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</si>
  <si>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</si>
  <si>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</si>
  <si>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</si>
  <si>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</si>
  <si>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</si>
  <si>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</si>
  <si>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</si>
  <si>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</si>
  <si>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</si>
  <si>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</si>
  <si>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</si>
  <si>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</si>
  <si>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</si>
  <si>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</si>
  <si>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</si>
  <si>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</si>
  <si>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</si>
  <si>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</si>
  <si>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</si>
  <si>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</si>
  <si>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</si>
  <si>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</si>
  <si>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</si>
  <si>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</si>
  <si>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</si>
  <si>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</si>
  <si>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</si>
  <si>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</si>
  <si>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</si>
  <si>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</si>
  <si>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</si>
  <si>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</si>
  <si>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</si>
  <si>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</si>
  <si>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</si>
  <si>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</si>
  <si>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</si>
  <si>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</si>
  <si>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</si>
  <si>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</si>
  <si>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</si>
  <si>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</si>
  <si>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</si>
  <si>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</si>
  <si>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</si>
  <si>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</si>
  <si>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</si>
  <si>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</si>
  <si>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</si>
  <si>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</si>
  <si>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</si>
  <si>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</si>
  <si>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</si>
  <si>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</si>
  <si>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</si>
  <si>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</si>
  <si>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</si>
  <si>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</si>
  <si>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</si>
  <si>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</si>
  <si>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</si>
  <si>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</si>
  <si>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</si>
  <si>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</si>
  <si>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</si>
  <si>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</si>
  <si>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</si>
  <si>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</si>
  <si>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</si>
  <si>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</si>
  <si>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</si>
  <si>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</si>
  <si>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</si>
  <si>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</si>
  <si>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</si>
  <si>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</si>
  <si>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</si>
  <si>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</si>
  <si>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</si>
  <si>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</si>
  <si>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</si>
  <si>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</si>
  <si>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</si>
  <si>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</si>
  <si>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</si>
  <si>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</si>
  <si>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</si>
  <si>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</si>
  <si>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</si>
  <si>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</si>
  <si>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</si>
  <si>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</si>
  <si>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</si>
  <si>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</si>
  <si>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</si>
  <si>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</si>
  <si>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</si>
  <si>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</si>
  <si>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</si>
  <si>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</si>
  <si>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</si>
  <si>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</si>
  <si>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</si>
  <si>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</si>
  <si>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</si>
  <si>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</si>
  <si>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</si>
  <si>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</si>
  <si>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</si>
  <si>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</si>
  <si>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</si>
  <si>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</si>
  <si>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</si>
  <si>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</si>
  <si>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</si>
  <si>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</si>
  <si>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</si>
  <si>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</si>
  <si>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</si>
  <si>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</si>
  <si>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</si>
  <si>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</si>
  <si>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</si>
  <si>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</si>
  <si>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</si>
  <si>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</si>
  <si>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</si>
  <si>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</si>
  <si>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</si>
  <si>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</si>
  <si>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</si>
  <si>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</si>
  <si>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</si>
  <si>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</si>
  <si>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</si>
  <si>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</si>
  <si>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</si>
  <si>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</si>
  <si>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</si>
  <si>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</si>
  <si>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</si>
  <si>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</si>
  <si>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</si>
  <si>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</si>
  <si>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</si>
  <si>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</si>
  <si>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</si>
  <si>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</si>
  <si>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</si>
  <si>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</si>
  <si>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</si>
  <si>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</si>
  <si>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</si>
  <si>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</si>
  <si>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</si>
  <si>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</si>
  <si>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</si>
  <si>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</si>
  <si>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</si>
  <si>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</si>
  <si>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</si>
  <si>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</si>
  <si>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</si>
  <si>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</si>
  <si>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</si>
  <si>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</si>
  <si>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</si>
  <si>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</si>
  <si>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</si>
  <si>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</si>
  <si>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</si>
  <si>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</si>
  <si>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</si>
  <si>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</si>
  <si>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</si>
  <si>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</si>
  <si>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</si>
  <si>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</si>
  <si>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</si>
  <si>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</si>
  <si>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</si>
  <si>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</si>
  <si>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</si>
  <si>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</si>
  <si>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</si>
  <si>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</si>
  <si>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</si>
  <si>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</si>
  <si>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</si>
  <si>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</si>
  <si>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</si>
  <si>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</si>
  <si>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</si>
  <si>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</si>
  <si>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</si>
  <si>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</si>
  <si>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</si>
  <si>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</si>
  <si>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</si>
  <si>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</si>
  <si>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</si>
  <si>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</si>
  <si>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</si>
  <si>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</si>
  <si>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</si>
  <si>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</si>
  <si>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</si>
  <si>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</si>
  <si>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</si>
  <si>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</si>
  <si>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</si>
  <si>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</si>
  <si>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</si>
  <si>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</si>
  <si>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</si>
  <si>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</si>
  <si>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</si>
  <si>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</si>
  <si>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</si>
  <si>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</si>
  <si>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</si>
  <si>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</si>
  <si>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</si>
  <si>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</si>
  <si>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</si>
  <si>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</si>
  <si>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</si>
  <si>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</si>
  <si>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</si>
  <si>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</si>
  <si>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</si>
  <si>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</si>
  <si>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</si>
  <si>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</si>
  <si>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</si>
  <si>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</si>
  <si>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</si>
  <si>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</si>
  <si>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</si>
  <si>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</si>
  <si>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</si>
  <si>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</si>
  <si>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</si>
  <si>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</si>
  <si>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</si>
  <si>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</si>
  <si>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</si>
  <si>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</si>
  <si>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</si>
  <si>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</si>
  <si>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</si>
  <si>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</si>
  <si>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</si>
  <si>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</si>
  <si>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</si>
  <si>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</si>
  <si>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</si>
  <si>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</si>
  <si>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</si>
  <si>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</si>
  <si>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</si>
  <si>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</si>
  <si>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</si>
  <si>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</si>
  <si>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</si>
  <si>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</si>
  <si>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</si>
  <si>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</si>
  <si>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</si>
  <si>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</si>
  <si>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</si>
  <si>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</si>
  <si>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</si>
  <si>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</si>
  <si>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</si>
  <si>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</si>
  <si>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</si>
  <si>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</si>
  <si>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</si>
  <si>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</si>
  <si>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</si>
  <si>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</si>
  <si>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</si>
  <si>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</si>
  <si>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</si>
  <si>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</si>
  <si>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</si>
  <si>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</si>
  <si>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</si>
  <si>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</si>
  <si>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</si>
  <si>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</si>
  <si>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</si>
  <si>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</si>
  <si>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</si>
  <si>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</si>
  <si>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</si>
  <si>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</si>
  <si>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</si>
  <si>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</si>
  <si>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</si>
  <si>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</si>
  <si>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</si>
  <si>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</si>
  <si>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</si>
  <si>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</si>
  <si>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</si>
  <si>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</si>
  <si>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</si>
  <si>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</si>
  <si>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</si>
  <si>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</si>
  <si>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</si>
  <si>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</si>
  <si>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</si>
  <si>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</si>
  <si>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</si>
  <si>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</si>
  <si>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</si>
  <si>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</si>
  <si>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</si>
  <si>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</si>
  <si>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</si>
  <si>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</si>
  <si>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</si>
  <si>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</si>
  <si>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</si>
  <si>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</si>
  <si>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</si>
  <si>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</si>
  <si>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</si>
  <si>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</si>
  <si>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</si>
  <si>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</si>
  <si>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</si>
  <si>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</si>
  <si>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</si>
  <si>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</si>
  <si>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</si>
  <si>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</si>
  <si>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</si>
  <si>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</si>
  <si>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</si>
  <si>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</si>
  <si>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</si>
  <si>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</si>
  <si>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</si>
  <si>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</si>
  <si>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</si>
  <si>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</si>
  <si>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</si>
  <si>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</si>
  <si>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</si>
  <si>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</si>
  <si>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</si>
  <si>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</si>
  <si>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</si>
  <si>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</si>
  <si>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</si>
  <si>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</si>
  <si>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</si>
  <si>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</si>
  <si>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</si>
  <si>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</si>
  <si>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</si>
  <si>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</si>
  <si>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</si>
  <si>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</si>
  <si>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</si>
  <si>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</si>
  <si>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</si>
  <si>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</si>
  <si>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</si>
  <si>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</si>
  <si>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</si>
  <si>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</si>
  <si>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</si>
  <si>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</si>
  <si>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</si>
  <si>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</si>
  <si>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</si>
  <si>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</si>
  <si>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</si>
  <si>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</si>
  <si>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</si>
  <si>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</si>
  <si>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</si>
  <si>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</si>
  <si>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</si>
  <si>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</si>
  <si>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</si>
  <si>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</si>
  <si>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</si>
  <si>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</si>
  <si>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</si>
  <si>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</si>
  <si>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</si>
  <si>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</si>
  <si>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</si>
  <si>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</si>
  <si>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</si>
  <si>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</si>
  <si>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</si>
  <si>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</si>
  <si>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</si>
  <si>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</si>
  <si>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</si>
  <si>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</si>
  <si>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</si>
  <si>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</si>
  <si>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</si>
  <si>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</si>
  <si>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</si>
  <si>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</si>
  <si>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</si>
  <si>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</si>
  <si>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</si>
  <si>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</si>
  <si>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</si>
  <si>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</si>
  <si>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</si>
  <si>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</si>
  <si>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</si>
  <si>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</si>
  <si>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</si>
  <si>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</si>
  <si>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</si>
  <si>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</si>
  <si>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</si>
  <si>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</si>
  <si>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</si>
  <si>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</si>
  <si>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</si>
  <si>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</si>
  <si>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</si>
  <si>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</si>
  <si>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</si>
  <si>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</si>
  <si>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</si>
  <si>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</si>
  <si>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</si>
  <si>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</si>
  <si>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</si>
  <si>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</si>
  <si>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</si>
  <si>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</si>
  <si>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</si>
  <si>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</si>
  <si>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</si>
  <si>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</si>
  <si>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</si>
  <si>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</si>
  <si>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</si>
  <si>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</si>
  <si>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</si>
  <si>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</si>
  <si>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</si>
  <si>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</si>
  <si>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</si>
  <si>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</si>
  <si>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</si>
  <si>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</si>
  <si>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</si>
  <si>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</si>
  <si>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</si>
  <si>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</si>
  <si>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</si>
  <si>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</si>
  <si>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</si>
  <si>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</si>
  <si>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</si>
  <si>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</si>
  <si>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</si>
  <si>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</si>
  <si>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</si>
  <si>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</si>
  <si>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</si>
  <si>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</si>
  <si>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</si>
  <si>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</si>
  <si>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</si>
  <si>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</si>
  <si>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</si>
  <si>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</si>
  <si>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</si>
  <si>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</si>
  <si>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</si>
  <si>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</si>
  <si>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</si>
  <si>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</si>
  <si>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</si>
  <si>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</si>
  <si>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</si>
  <si>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</si>
  <si>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</si>
  <si>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</si>
  <si>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</si>
  <si>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</si>
  <si>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</si>
  <si>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</si>
  <si>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</si>
  <si>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</si>
  <si>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</si>
  <si>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</si>
  <si>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</si>
  <si>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</si>
  <si>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</si>
  <si>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</si>
  <si>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</si>
  <si>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</si>
  <si>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</si>
  <si>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</si>
  <si>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</si>
  <si>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</si>
  <si>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</si>
  <si>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</si>
  <si>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</si>
  <si>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</si>
  <si>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</si>
  <si>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</si>
  <si>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</si>
  <si>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</si>
  <si>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</si>
  <si>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</si>
  <si>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</si>
  <si>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</si>
  <si>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</si>
  <si>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</si>
  <si>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</si>
  <si>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</si>
  <si>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</si>
  <si>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</si>
  <si>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</si>
  <si>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</si>
  <si>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</si>
  <si>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</si>
  <si>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</si>
  <si>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</si>
  <si>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</si>
  <si>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</si>
  <si>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</si>
  <si>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</si>
  <si>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</si>
  <si>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</si>
  <si>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</si>
  <si>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</si>
  <si>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</si>
  <si>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</si>
  <si>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</si>
  <si>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</si>
  <si>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</si>
  <si>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</si>
  <si>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</si>
  <si>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</si>
  <si>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</si>
  <si>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</si>
  <si>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</si>
  <si>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</si>
  <si>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</si>
  <si>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</si>
  <si>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</si>
  <si>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</si>
  <si>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</si>
  <si>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</si>
  <si>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</si>
  <si>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</si>
  <si>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</si>
  <si>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</si>
  <si>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</si>
  <si>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</si>
  <si>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</si>
  <si>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</si>
  <si>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</si>
  <si>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</si>
  <si>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</si>
  <si>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</si>
  <si>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</si>
  <si>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</si>
  <si>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</si>
  <si>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</si>
  <si>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</si>
  <si>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</si>
  <si>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</si>
  <si>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</si>
  <si>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</si>
  <si>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</si>
  <si>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</si>
  <si>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</si>
  <si>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</si>
  <si>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</si>
  <si>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</si>
  <si>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</si>
  <si>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</si>
  <si>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</si>
  <si>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</si>
  <si>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</si>
  <si>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</si>
  <si>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</si>
  <si>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</si>
  <si>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</si>
  <si>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</si>
  <si>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</si>
  <si>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</si>
  <si>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</si>
  <si>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</si>
  <si>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</si>
  <si>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</si>
  <si>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</si>
  <si>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</si>
  <si>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</si>
  <si>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</si>
  <si>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</si>
  <si>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</si>
  <si>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</si>
  <si>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</si>
  <si>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</si>
  <si>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</si>
  <si>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</si>
  <si>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</si>
  <si>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</si>
  <si>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</si>
  <si>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</si>
  <si>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</si>
  <si>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</si>
  <si>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</si>
  <si>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</si>
  <si>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</si>
  <si>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</si>
  <si>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</si>
  <si>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</si>
  <si>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</si>
  <si>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</si>
  <si>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</si>
  <si>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</si>
  <si>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</si>
  <si>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</si>
  <si>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</si>
  <si>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</si>
  <si>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</si>
  <si>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</si>
  <si>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</si>
  <si>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</si>
  <si>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</si>
  <si>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</si>
  <si>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</si>
  <si>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</si>
  <si>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</si>
  <si>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</si>
  <si>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</si>
  <si>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</si>
  <si>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</si>
  <si>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</si>
  <si>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</si>
  <si>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</si>
  <si>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</si>
  <si>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</si>
  <si>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</si>
  <si>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</si>
  <si>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</si>
  <si>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</si>
  <si>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</si>
  <si>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</si>
  <si>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</si>
  <si>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</si>
  <si>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</si>
  <si>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</si>
  <si>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</si>
  <si>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</si>
  <si>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</si>
  <si>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</si>
  <si>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</si>
  <si>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</si>
  <si>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</si>
  <si>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</si>
  <si>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</si>
  <si>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</si>
  <si>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</si>
  <si>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</si>
  <si>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</si>
  <si>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</si>
  <si>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</si>
  <si>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</si>
  <si>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</si>
  <si>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</si>
  <si>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</si>
  <si>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</si>
  <si>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</si>
  <si>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</si>
  <si>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</si>
  <si>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</si>
  <si>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</si>
  <si>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</si>
  <si>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</si>
  <si>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</si>
  <si>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</si>
  <si>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</si>
  <si>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</si>
  <si>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</si>
  <si>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</si>
  <si>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</si>
  <si>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</si>
  <si>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</si>
  <si>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</si>
  <si>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</si>
  <si>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</si>
  <si>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</si>
  <si>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</si>
  <si>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</si>
  <si>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</si>
  <si>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</si>
  <si>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</si>
  <si>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</si>
  <si>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</si>
  <si>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</si>
  <si>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</si>
  <si>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</si>
  <si>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</si>
  <si>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</si>
  <si>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</si>
  <si>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</si>
  <si>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</si>
  <si>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</si>
  <si>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</si>
  <si>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</si>
  <si>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</si>
  <si>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</si>
  <si>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</si>
  <si>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</si>
  <si>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</si>
  <si>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</si>
  <si>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</si>
  <si>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</si>
  <si>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</si>
  <si>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</si>
  <si>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</si>
  <si>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</si>
  <si>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</si>
  <si>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</si>
  <si>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</si>
  <si>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</si>
  <si>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</si>
  <si>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</si>
  <si>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</si>
  <si>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</si>
  <si>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</si>
  <si>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</si>
  <si>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</si>
  <si>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</si>
  <si>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</si>
  <si>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</si>
  <si>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</si>
  <si>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</si>
  <si>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</si>
  <si>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</si>
  <si>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</si>
  <si>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</si>
  <si>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</si>
  <si>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</si>
  <si>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</si>
  <si>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</si>
  <si>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</si>
  <si>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</si>
  <si>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</si>
  <si>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</si>
  <si>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</si>
  <si>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</si>
  <si>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</si>
  <si>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</si>
  <si>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</si>
  <si>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</si>
  <si>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</si>
  <si>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</si>
  <si>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</si>
  <si>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</si>
  <si>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</si>
  <si>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</si>
  <si>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</si>
  <si>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</si>
  <si>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</si>
  <si>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</si>
  <si>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</si>
  <si>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</si>
  <si>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</si>
  <si>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</si>
  <si>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</si>
  <si>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</si>
  <si>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</si>
  <si>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</si>
  <si>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</si>
  <si>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</si>
  <si>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</si>
  <si>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</si>
  <si>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</si>
  <si>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</si>
  <si>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</si>
  <si>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</si>
  <si>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</si>
  <si>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</si>
  <si>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</si>
  <si>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</si>
  <si>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</si>
  <si>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</si>
  <si>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</si>
  <si>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</si>
  <si>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</si>
  <si>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</si>
  <si>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</si>
  <si>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</si>
  <si>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</si>
  <si>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</si>
  <si>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</si>
  <si>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</si>
  <si>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</si>
  <si>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</si>
  <si>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</si>
  <si>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</si>
  <si>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</si>
  <si>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</si>
  <si>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</si>
  <si>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</si>
  <si>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</si>
  <si>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</si>
  <si>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</si>
  <si>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</si>
  <si>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</si>
  <si>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</si>
  <si>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</si>
  <si>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</si>
  <si>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</si>
  <si>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</si>
  <si>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</si>
  <si>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</si>
  <si>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</si>
  <si>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</si>
  <si>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</si>
  <si>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</si>
  <si>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</si>
  <si>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</si>
  <si>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</si>
  <si>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</si>
  <si>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</si>
  <si>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</si>
  <si>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</si>
  <si>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</si>
  <si>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</si>
  <si>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</si>
  <si>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</si>
  <si>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</si>
  <si>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</si>
  <si>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</si>
  <si>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</si>
  <si>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</si>
  <si>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</si>
  <si>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</si>
  <si>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</si>
  <si>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</si>
  <si>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</si>
  <si>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</si>
  <si>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</si>
  <si>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</si>
  <si>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</si>
  <si>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</si>
  <si>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</si>
  <si>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</si>
  <si>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</si>
  <si>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</si>
  <si>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</si>
  <si>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</si>
  <si>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</si>
  <si>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</si>
  <si>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</si>
  <si>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</si>
  <si>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</si>
  <si>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</si>
  <si>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</si>
  <si>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</si>
  <si>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</si>
  <si>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</si>
  <si>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</si>
  <si>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</si>
  <si>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</si>
  <si>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</si>
  <si>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</si>
  <si>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</si>
  <si>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</si>
  <si>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</si>
  <si>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</si>
  <si>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</si>
  <si>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</si>
  <si>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</si>
  <si>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</si>
  <si>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</si>
  <si>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</si>
  <si>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</si>
  <si>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</si>
  <si>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</si>
  <si>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</si>
  <si>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</si>
  <si>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</si>
  <si>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</si>
  <si>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</si>
  <si>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</si>
  <si>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</si>
  <si>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</si>
  <si>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</si>
  <si>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</si>
  <si>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</si>
  <si>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</si>
  <si>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</si>
  <si>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</si>
  <si>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</si>
  <si>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</si>
  <si>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</si>
  <si>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</si>
  <si>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</si>
  <si>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</si>
  <si>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</si>
  <si>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</si>
  <si>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</si>
  <si>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</si>
  <si>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</si>
  <si>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</si>
  <si>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</si>
  <si>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</si>
  <si>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</si>
  <si>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</si>
  <si>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</si>
  <si>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</si>
  <si>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</si>
  <si>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</si>
  <si>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</si>
  <si>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</si>
  <si>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</si>
  <si>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</si>
  <si>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</si>
  <si>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</si>
  <si>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</si>
  <si>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</si>
  <si>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</si>
  <si>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</si>
  <si>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</si>
  <si>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</si>
  <si>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</si>
  <si>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</si>
  <si>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</si>
  <si>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</si>
  <si>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</si>
  <si>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</si>
  <si>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</si>
  <si>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</si>
  <si>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</si>
  <si>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</si>
  <si>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</si>
  <si>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</si>
  <si>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</si>
  <si>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</si>
  <si>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</si>
  <si>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</si>
  <si>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</si>
  <si>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</si>
  <si>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</si>
  <si>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</si>
  <si>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</si>
  <si>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</si>
  <si>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</si>
  <si>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</si>
  <si>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</si>
  <si>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</si>
  <si>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</si>
  <si>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</si>
  <si>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</si>
  <si>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</si>
  <si>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</si>
  <si>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</si>
  <si>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</si>
  <si>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</si>
  <si>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</si>
  <si>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</si>
  <si>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</si>
  <si>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</si>
  <si>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</si>
  <si>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</si>
  <si>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</si>
  <si>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</si>
  <si>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</si>
  <si>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</si>
  <si>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</si>
  <si>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</si>
  <si>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</si>
  <si>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</si>
  <si>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</si>
  <si>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</si>
  <si>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</si>
  <si>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</si>
  <si>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</si>
  <si>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</si>
  <si>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</si>
  <si>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</si>
  <si>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</si>
  <si>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</si>
  <si>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</si>
  <si>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</si>
  <si>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</si>
  <si>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</si>
  <si>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</si>
  <si>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</si>
  <si>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</si>
  <si>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</si>
  <si>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</si>
  <si>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</si>
  <si>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</si>
  <si>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</si>
  <si>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</si>
  <si>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</si>
  <si>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</si>
  <si>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</si>
  <si>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</si>
  <si>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</si>
  <si>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</si>
  <si>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</si>
  <si>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</si>
  <si>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</si>
  <si>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</si>
  <si>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</si>
  <si>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</si>
  <si>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</si>
  <si>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</si>
  <si>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</si>
  <si>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</si>
  <si>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</si>
  <si>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</si>
  <si>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</si>
  <si>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</si>
  <si>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</si>
  <si>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</si>
  <si>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</si>
  <si>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</si>
  <si>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</si>
  <si>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</si>
  <si>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</si>
  <si>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</si>
  <si>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</si>
  <si>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</si>
  <si>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</si>
  <si>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</si>
  <si>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</si>
  <si>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</si>
  <si>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</si>
  <si>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</si>
  <si>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</si>
  <si>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</si>
  <si>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</si>
  <si>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</si>
  <si>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</si>
  <si>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</si>
  <si>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</si>
  <si>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</si>
  <si>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</si>
  <si>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</si>
  <si>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</si>
  <si>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</si>
  <si>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</si>
  <si>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</si>
  <si>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</si>
  <si>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</si>
  <si>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</si>
  <si>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</si>
  <si>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</si>
  <si>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</si>
  <si>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</si>
  <si>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</si>
  <si>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</si>
  <si>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</si>
  <si>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</si>
  <si>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</si>
  <si>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</si>
  <si>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</si>
  <si>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</si>
  <si>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</si>
  <si>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</si>
  <si>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</si>
  <si>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</si>
  <si>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</si>
  <si>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</si>
  <si>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</si>
  <si>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</si>
  <si>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</si>
  <si>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</si>
  <si>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</si>
  <si>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</si>
  <si>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</si>
  <si>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</si>
  <si>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</si>
  <si>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</si>
  <si>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</si>
  <si>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</si>
  <si>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</si>
  <si>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</si>
  <si>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</si>
  <si>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</si>
  <si>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</si>
  <si>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</si>
  <si>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</si>
  <si>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</si>
  <si>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</si>
  <si>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</si>
  <si>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</si>
  <si>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</si>
  <si>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</si>
  <si>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</si>
  <si>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</si>
  <si>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</si>
  <si>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</si>
  <si>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</si>
  <si>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</si>
  <si>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</si>
  <si>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</si>
  <si>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</si>
  <si>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</si>
  <si>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</si>
  <si>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</si>
  <si>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</si>
  <si>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</si>
  <si>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</si>
  <si>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</si>
  <si>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</si>
  <si>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</si>
  <si>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</si>
  <si>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</si>
  <si>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</si>
  <si>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</si>
  <si>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</si>
  <si>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</si>
  <si>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</si>
  <si>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</si>
  <si>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</si>
  <si>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</si>
  <si>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</si>
  <si>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</si>
  <si>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</si>
  <si>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</si>
  <si>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</si>
  <si>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</si>
  <si>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</si>
  <si>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</si>
  <si>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</si>
  <si>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</si>
  <si>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</si>
  <si>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</si>
  <si>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</si>
  <si>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</si>
  <si>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</si>
  <si>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</si>
  <si>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</si>
  <si>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</si>
  <si>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</si>
  <si>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</si>
  <si>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</si>
  <si>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</si>
  <si>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</si>
  <si>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</si>
  <si>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</si>
  <si>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</si>
  <si>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</si>
  <si>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</si>
  <si>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</si>
  <si>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</si>
  <si>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</si>
  <si>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</si>
  <si>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</si>
  <si>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</si>
  <si>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</si>
  <si>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</si>
  <si>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</si>
  <si>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</si>
  <si>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</si>
  <si>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</si>
  <si>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</si>
  <si>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</si>
  <si>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</si>
  <si>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</si>
  <si>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</si>
  <si>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</si>
  <si>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</si>
  <si>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</si>
  <si>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</si>
  <si>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</si>
  <si>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</si>
  <si>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</si>
  <si>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</si>
  <si>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</si>
  <si>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</si>
  <si>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</si>
  <si>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</si>
  <si>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</si>
  <si>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</si>
  <si>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</si>
  <si>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</si>
  <si>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</si>
  <si>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</si>
  <si>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</si>
  <si>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</si>
  <si>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</si>
  <si>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</si>
  <si>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</si>
  <si>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</si>
  <si>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</si>
  <si>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</si>
  <si>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</si>
  <si>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</si>
  <si>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</si>
  <si>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</si>
  <si>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</si>
  <si>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</si>
  <si>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</si>
  <si>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</si>
  <si>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</si>
  <si>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</si>
  <si>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</si>
  <si>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</si>
  <si>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</si>
  <si>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</si>
  <si>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</si>
  <si>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</si>
  <si>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</si>
  <si>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</si>
  <si>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</si>
  <si>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</si>
  <si>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</si>
  <si>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</si>
  <si>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</si>
  <si>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</si>
  <si>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</si>
  <si>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</si>
  <si>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</si>
  <si>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</si>
  <si>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</si>
  <si>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</si>
  <si>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</si>
  <si>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</si>
  <si>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</si>
  <si>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</si>
  <si>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</si>
  <si>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</si>
  <si>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</si>
  <si>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</si>
  <si>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</si>
  <si>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</si>
  <si>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</si>
  <si>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</si>
  <si>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</si>
  <si>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</si>
  <si>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</si>
  <si>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</si>
  <si>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</si>
  <si>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</si>
  <si>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</si>
  <si>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</si>
  <si>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</si>
  <si>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</si>
  <si>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</si>
  <si>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</si>
  <si>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</si>
  <si>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</si>
  <si>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</si>
  <si>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</si>
  <si>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</si>
  <si>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</si>
  <si>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</si>
  <si>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</si>
  <si>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</si>
  <si>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</si>
  <si>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</si>
  <si>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</si>
  <si>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</si>
  <si>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</si>
  <si>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</si>
  <si>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</si>
  <si>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</si>
  <si>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</si>
  <si>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</si>
  <si>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</si>
  <si>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</si>
  <si>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</si>
  <si>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</si>
  <si>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</si>
  <si>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</si>
  <si>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</si>
  <si>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</si>
  <si>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</si>
  <si>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</si>
  <si>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</si>
  <si>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</si>
  <si>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</si>
  <si>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</si>
  <si>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</si>
  <si>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</si>
  <si>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</si>
  <si>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</si>
  <si>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</si>
  <si>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</si>
  <si>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</si>
  <si>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</si>
  <si>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</si>
  <si>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</si>
  <si>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</si>
  <si>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</si>
  <si>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</si>
  <si>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</si>
  <si>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</si>
  <si>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</si>
  <si>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</si>
  <si>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</si>
  <si>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</si>
  <si>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</si>
  <si>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</si>
  <si>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</si>
  <si>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</si>
  <si>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</si>
  <si>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</si>
  <si>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</si>
  <si>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</si>
  <si>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</si>
  <si>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</si>
  <si>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</si>
  <si>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</si>
  <si>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</si>
  <si>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</si>
  <si>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</si>
  <si>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</si>
  <si>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</si>
  <si>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</si>
  <si>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</si>
  <si>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</si>
  <si>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</si>
  <si>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</si>
  <si>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</si>
  <si>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</si>
  <si>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</si>
  <si>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</si>
  <si>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</si>
  <si>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</si>
  <si>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</si>
  <si>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</si>
  <si>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</si>
  <si>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</si>
  <si>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</si>
  <si>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</si>
  <si>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</si>
  <si>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</si>
  <si>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</si>
  <si>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</si>
  <si>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</si>
  <si>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</si>
  <si>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</si>
  <si>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</si>
  <si>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</si>
  <si>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</si>
  <si>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</si>
  <si>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</si>
  <si>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</si>
  <si>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</si>
  <si>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</si>
  <si>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</si>
  <si>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</si>
  <si>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</si>
  <si>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</si>
  <si>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</si>
  <si>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</si>
  <si>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</si>
  <si>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</si>
  <si>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</si>
  <si>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</si>
  <si>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</si>
  <si>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</si>
  <si>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</si>
  <si>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</si>
  <si>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</si>
  <si>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</si>
  <si>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</si>
  <si>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</si>
  <si>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</si>
  <si>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</si>
  <si>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</si>
  <si>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</si>
  <si>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</si>
  <si>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</si>
  <si>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</si>
  <si>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</si>
  <si>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</si>
  <si>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</si>
  <si>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</si>
  <si>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</si>
  <si>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</si>
  <si>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</si>
  <si>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</si>
  <si>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</si>
  <si>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</si>
  <si>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</si>
  <si>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</si>
  <si>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</si>
  <si>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</si>
  <si>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</si>
  <si>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</si>
  <si>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</si>
  <si>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</si>
  <si>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</si>
  <si>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</si>
  <si>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</si>
  <si>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</si>
  <si>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</si>
  <si>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</si>
  <si>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</si>
  <si>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</si>
  <si>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</si>
  <si>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</si>
  <si>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</si>
  <si>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</si>
  <si>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</si>
  <si>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</si>
  <si>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</si>
  <si>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</si>
  <si>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</si>
  <si>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</si>
  <si>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</si>
  <si>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</si>
  <si>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</si>
  <si>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</si>
  <si>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</si>
  <si>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</si>
  <si>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</si>
  <si>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</si>
  <si>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</si>
  <si>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</si>
  <si>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</si>
  <si>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</si>
  <si>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</si>
  <si>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</si>
  <si>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</si>
  <si>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</si>
  <si>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</si>
  <si>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</si>
  <si>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</si>
  <si>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</si>
  <si>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</si>
  <si>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</si>
  <si>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</si>
  <si>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</si>
  <si>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</si>
  <si>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</si>
  <si>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</si>
  <si>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</si>
  <si>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</si>
  <si>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</si>
  <si>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</si>
  <si>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</si>
  <si>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</si>
  <si>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</si>
  <si>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</si>
  <si>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</si>
  <si>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</si>
  <si>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</si>
  <si>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</si>
  <si>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</si>
  <si>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</si>
  <si>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</si>
  <si>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</si>
  <si>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</si>
  <si>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</si>
  <si>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</si>
  <si>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</si>
  <si>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</si>
  <si>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</si>
  <si>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</si>
  <si>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</si>
  <si>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</si>
  <si>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</si>
  <si>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</si>
  <si>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</si>
  <si>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</si>
  <si>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</si>
  <si>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</si>
  <si>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</si>
  <si>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</si>
  <si>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</si>
  <si>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</si>
  <si>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</si>
  <si>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</si>
  <si>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</si>
  <si>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</si>
  <si>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</si>
  <si>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</si>
  <si>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</si>
  <si>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</si>
  <si>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</si>
  <si>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</si>
  <si>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</si>
  <si>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</si>
  <si>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</si>
  <si>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</si>
  <si>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</si>
  <si>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</si>
  <si>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</si>
  <si>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</si>
  <si>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</si>
  <si>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</si>
  <si>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</si>
  <si>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</si>
  <si>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</si>
  <si>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</si>
  <si>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</si>
  <si>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</si>
  <si>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</si>
  <si>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</si>
  <si>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</si>
  <si>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</si>
  <si>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</si>
  <si>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</si>
  <si>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</si>
  <si>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</si>
  <si>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</si>
  <si>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</si>
  <si>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</si>
  <si>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</si>
  <si>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</si>
  <si>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</si>
  <si>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</si>
  <si>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</si>
  <si>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</si>
  <si>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</si>
  <si>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</si>
  <si>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</si>
  <si>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</si>
  <si>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</si>
  <si>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</si>
  <si>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</si>
  <si>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</si>
  <si>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</si>
  <si>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</si>
  <si>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</si>
  <si>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</si>
  <si>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</si>
  <si>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</si>
  <si>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</si>
  <si>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</si>
  <si>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</si>
  <si>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</si>
  <si>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</si>
  <si>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</si>
  <si>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</si>
  <si>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</si>
  <si>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</si>
  <si>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</si>
  <si>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</si>
  <si>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</si>
  <si>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</si>
  <si>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</si>
  <si>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</si>
  <si>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</si>
  <si>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</si>
  <si>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</si>
  <si>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</si>
  <si>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</si>
  <si>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</si>
  <si>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</si>
  <si>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</si>
  <si>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</si>
  <si>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</si>
  <si>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</si>
  <si>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</si>
  <si>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</si>
  <si>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</si>
  <si>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</si>
  <si>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</si>
  <si>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</si>
  <si>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</si>
  <si>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</si>
  <si>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</si>
  <si>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</si>
  <si>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</si>
  <si>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</si>
  <si>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</si>
  <si>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</si>
  <si>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</si>
  <si>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</si>
  <si>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</si>
  <si>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</si>
  <si>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</si>
  <si>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</si>
  <si>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</si>
  <si>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</si>
  <si>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</si>
  <si>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</si>
  <si>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</si>
  <si>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</si>
  <si>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</si>
  <si>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</si>
  <si>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</si>
  <si>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</si>
  <si>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</si>
  <si>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</si>
  <si>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</si>
  <si>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</si>
  <si>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</si>
  <si>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</si>
  <si>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</si>
  <si>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</si>
  <si>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</si>
  <si>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</si>
  <si>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</si>
  <si>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</si>
  <si>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</si>
  <si>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</si>
  <si>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</si>
  <si>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</si>
  <si>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</si>
  <si>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</si>
  <si>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</si>
  <si>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</si>
  <si>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</si>
  <si>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</si>
  <si>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</si>
  <si>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</si>
  <si>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</si>
  <si>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</si>
  <si>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</si>
  <si>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</si>
  <si>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</si>
  <si>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</si>
  <si>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</si>
  <si>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</si>
  <si>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</si>
  <si>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</si>
  <si>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</si>
  <si>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</si>
  <si>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</si>
  <si>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</si>
  <si>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</si>
  <si>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</si>
  <si>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</si>
  <si>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</si>
  <si>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</si>
  <si>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</si>
  <si>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</si>
  <si>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</si>
  <si>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</si>
  <si>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</si>
  <si>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</si>
  <si>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</si>
  <si>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</si>
  <si>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</si>
  <si>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</si>
  <si>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</si>
  <si>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</si>
  <si>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</si>
  <si>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</si>
  <si>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</si>
  <si>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</si>
  <si>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</si>
  <si>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</si>
  <si>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</si>
  <si>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</si>
  <si>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</si>
  <si>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</si>
  <si>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</si>
  <si>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</si>
  <si>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</si>
  <si>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</si>
  <si>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</si>
  <si>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</si>
  <si>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</si>
  <si>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</si>
  <si>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</si>
  <si>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</si>
  <si>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</si>
  <si>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</si>
  <si>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</si>
  <si>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</si>
  <si>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</si>
  <si>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</si>
  <si>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</si>
  <si>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</si>
  <si>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</si>
  <si>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</si>
  <si>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</si>
  <si>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</si>
  <si>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</si>
  <si>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</si>
  <si>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</si>
  <si>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</si>
  <si>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</si>
  <si>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</si>
  <si>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</si>
  <si>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</si>
  <si>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</si>
  <si>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</si>
  <si>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</si>
  <si>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</si>
  <si>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</si>
  <si>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</si>
  <si>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</si>
  <si>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</si>
  <si>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</si>
  <si>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</si>
  <si>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</si>
  <si>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</si>
  <si>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</si>
  <si>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</si>
  <si>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</si>
  <si>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</si>
  <si>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</si>
  <si>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</si>
  <si>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</si>
  <si>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</si>
  <si>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</si>
  <si>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</si>
  <si>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</si>
  <si>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</si>
  <si>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</si>
  <si>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</si>
  <si>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</si>
  <si>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</si>
  <si>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</si>
  <si>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</si>
  <si>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</si>
  <si>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</si>
  <si>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</si>
  <si>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</si>
  <si>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</si>
  <si>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</si>
  <si>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</si>
  <si>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</si>
  <si>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</si>
  <si>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</si>
  <si>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</si>
  <si>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</si>
  <si>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</si>
  <si>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</si>
  <si>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</si>
  <si>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</si>
  <si>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</si>
  <si>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</si>
  <si>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</si>
  <si>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</si>
  <si>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</si>
  <si>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</si>
  <si>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</si>
  <si>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</si>
  <si>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</si>
  <si>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</si>
  <si>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</si>
  <si>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</si>
  <si>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</si>
  <si>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</si>
  <si>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</si>
  <si>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</si>
  <si>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</si>
  <si>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</si>
  <si>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</si>
  <si>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</si>
  <si>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</si>
  <si>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</si>
  <si>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</si>
  <si>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</si>
  <si>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</si>
  <si>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</si>
  <si>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</si>
  <si>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</si>
  <si>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</si>
  <si>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</si>
  <si>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</si>
  <si>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</si>
  <si>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</si>
  <si>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</si>
  <si>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</si>
  <si>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</si>
  <si>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</si>
  <si>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</si>
  <si>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</si>
  <si>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</si>
  <si>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</si>
  <si>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</si>
  <si>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</si>
  <si>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</si>
  <si>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</si>
  <si>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</si>
  <si>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</si>
  <si>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</si>
  <si>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</si>
  <si>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</si>
  <si>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</si>
  <si>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</si>
  <si>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</si>
  <si>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</si>
  <si>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</si>
  <si>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</si>
  <si>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</si>
  <si>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</si>
  <si>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</si>
  <si>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</si>
  <si>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</si>
  <si>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</si>
  <si>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</si>
  <si>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</si>
  <si>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</si>
  <si>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</si>
  <si>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</si>
  <si>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</si>
  <si>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</si>
  <si>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</si>
  <si>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</si>
  <si>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</si>
  <si>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</si>
  <si>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</si>
  <si>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</si>
  <si>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</si>
  <si>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</si>
  <si>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</si>
  <si>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</si>
  <si>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</si>
  <si>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</si>
  <si>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</si>
  <si>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</si>
  <si>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</si>
  <si>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</si>
  <si>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</si>
  <si>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</si>
  <si>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</si>
  <si>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</si>
  <si>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</si>
  <si>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</si>
  <si>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</si>
  <si>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</si>
  <si>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</si>
  <si>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</si>
  <si>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</si>
  <si>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</si>
  <si>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</si>
  <si>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</si>
  <si>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</si>
  <si>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</si>
  <si>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</si>
  <si>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</si>
  <si>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</si>
  <si>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</si>
  <si>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</si>
  <si>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</si>
  <si>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</si>
  <si>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</si>
  <si>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</si>
  <si>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</si>
  <si>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</si>
  <si>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</si>
  <si>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</si>
  <si>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</si>
  <si>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</si>
  <si>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</si>
  <si>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</si>
  <si>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</si>
  <si>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</si>
  <si>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</si>
  <si>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</si>
  <si>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</si>
  <si>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</si>
  <si>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</si>
  <si>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</si>
  <si>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</si>
  <si>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</si>
  <si>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</si>
  <si>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</si>
  <si>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</si>
  <si>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</si>
  <si>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</si>
  <si>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</si>
  <si>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</si>
  <si>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</si>
  <si>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</si>
  <si>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</si>
  <si>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</si>
  <si>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</si>
  <si>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</si>
  <si>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</si>
  <si>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</si>
  <si>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</si>
  <si>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</si>
  <si>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</si>
  <si>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</si>
  <si>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</si>
  <si>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</si>
  <si>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</si>
  <si>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</si>
  <si>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</si>
  <si>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</si>
  <si>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</si>
  <si>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</si>
  <si>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</si>
  <si>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</si>
  <si>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</si>
  <si>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</si>
  <si>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</si>
  <si>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</si>
  <si>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</si>
  <si>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</si>
  <si>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</si>
  <si>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</si>
  <si>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</si>
  <si>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</si>
  <si>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</si>
  <si>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</si>
  <si>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</si>
  <si>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</si>
  <si>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</si>
  <si>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</si>
  <si>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</si>
  <si>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</si>
  <si>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</si>
  <si>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</si>
  <si>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</si>
  <si>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</si>
  <si>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</si>
  <si>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</si>
  <si>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</si>
  <si>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</si>
  <si>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</si>
  <si>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</si>
  <si>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</si>
  <si>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</si>
  <si>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</si>
  <si>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</si>
  <si>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</si>
  <si>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</si>
  <si>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</si>
  <si>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</si>
  <si>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</si>
  <si>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</si>
  <si>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</si>
  <si>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</si>
  <si>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</si>
  <si>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</si>
  <si>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</si>
  <si>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</si>
  <si>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</si>
  <si>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</si>
  <si>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</si>
  <si>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</si>
  <si>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</si>
  <si>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</si>
  <si>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</si>
  <si>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</si>
  <si>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</si>
  <si>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</si>
  <si>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</si>
  <si>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</si>
  <si>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</si>
  <si>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</si>
  <si>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</si>
  <si>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</si>
  <si>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</si>
  <si>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</si>
  <si>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</si>
  <si>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</si>
  <si>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</si>
  <si>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</si>
  <si>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</si>
  <si>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</si>
  <si>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</si>
  <si>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</si>
  <si>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</si>
  <si>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</si>
  <si>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</si>
  <si>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</si>
  <si>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</si>
  <si>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</si>
  <si>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</si>
  <si>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</si>
  <si>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</si>
  <si>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</si>
  <si>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</si>
  <si>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</si>
  <si>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</si>
  <si>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</si>
  <si>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</si>
  <si>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</si>
  <si>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</si>
  <si>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</si>
  <si>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</si>
  <si>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</si>
  <si>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</si>
  <si>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</si>
  <si>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</si>
  <si>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</si>
  <si>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</si>
  <si>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</si>
  <si>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</si>
  <si>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</si>
  <si>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</si>
  <si>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</si>
  <si>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</si>
  <si>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</si>
  <si>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</si>
  <si>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</si>
  <si>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</si>
  <si>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</si>
  <si>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</si>
  <si>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</si>
  <si>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</si>
  <si>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</si>
  <si>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</si>
  <si>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</si>
  <si>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</si>
  <si>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</si>
  <si>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</si>
  <si>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</si>
  <si>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</si>
  <si>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</si>
  <si>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</si>
  <si>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</si>
  <si>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</si>
  <si>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</si>
  <si>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</si>
  <si>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</si>
  <si>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</si>
  <si>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</si>
  <si>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</si>
  <si>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</si>
  <si>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</si>
  <si>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</si>
  <si>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</si>
  <si>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</si>
  <si>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</si>
  <si>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</si>
  <si>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</si>
  <si>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</si>
  <si>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</si>
  <si>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</si>
  <si>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</si>
  <si>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</si>
  <si>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</si>
  <si>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</si>
  <si>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</si>
  <si>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</si>
  <si>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</si>
  <si>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</si>
  <si>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</si>
  <si>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</si>
  <si>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</si>
  <si>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</si>
  <si>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</si>
  <si>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</si>
  <si>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</si>
  <si>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</si>
  <si>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</si>
  <si>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</si>
  <si>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</si>
  <si>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</si>
  <si>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</si>
  <si>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</si>
  <si>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</si>
  <si>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</si>
  <si>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</si>
  <si>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</si>
  <si>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</si>
  <si>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</si>
  <si>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</si>
  <si>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</si>
  <si>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</si>
  <si>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</si>
  <si>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</si>
  <si>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</si>
  <si>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</si>
  <si>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</si>
  <si>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</si>
  <si>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</si>
  <si>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</si>
  <si>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</si>
  <si>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</si>
  <si>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</si>
  <si>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</si>
  <si>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</si>
  <si>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</si>
  <si>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</si>
  <si>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</si>
  <si>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</si>
  <si>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</si>
  <si>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</si>
  <si>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</si>
  <si>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</si>
  <si>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</si>
  <si>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</si>
  <si>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</si>
  <si>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</si>
  <si>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</si>
  <si>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</si>
  <si>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</si>
  <si>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</si>
  <si>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</si>
  <si>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</si>
  <si>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</si>
  <si>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</si>
  <si>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</si>
  <si>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</si>
  <si>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</si>
  <si>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</si>
  <si>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</si>
  <si>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</si>
  <si>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</si>
  <si>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</si>
  <si>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</si>
  <si>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</si>
  <si>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</si>
  <si>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</si>
  <si>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</si>
  <si>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</si>
  <si>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</si>
  <si>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</si>
  <si>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</si>
  <si>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</si>
  <si>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</si>
  <si>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</si>
  <si>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</si>
  <si>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</si>
  <si>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</si>
  <si>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</si>
  <si>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</si>
  <si>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</si>
  <si>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</si>
  <si>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</si>
  <si>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</si>
  <si>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</si>
  <si>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</si>
  <si>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</si>
  <si>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</si>
  <si>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</si>
  <si>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</si>
  <si>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</si>
  <si>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</si>
  <si>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</si>
  <si>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</si>
  <si>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</si>
  <si>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</si>
  <si>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</si>
  <si>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</si>
  <si>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</si>
  <si>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</si>
  <si>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</si>
  <si>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</si>
  <si>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</si>
  <si>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</si>
  <si>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</si>
  <si>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</si>
  <si>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</si>
  <si>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</si>
  <si>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</si>
  <si>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</si>
  <si>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</si>
  <si>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</si>
  <si>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</si>
  <si>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</si>
  <si>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</si>
  <si>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</si>
  <si>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</si>
  <si>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</si>
  <si>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</si>
  <si>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</si>
  <si>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</si>
  <si>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</si>
  <si>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</si>
  <si>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</si>
  <si>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</si>
  <si>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</si>
  <si>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</si>
  <si>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</si>
  <si>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</si>
  <si>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</si>
  <si>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</si>
  <si>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</si>
  <si>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</si>
  <si>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</si>
  <si>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</si>
  <si>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</si>
  <si>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</si>
  <si>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</si>
  <si>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</si>
  <si>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</si>
  <si>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</si>
  <si>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</si>
  <si>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</si>
  <si>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</si>
  <si>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</si>
  <si>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</si>
  <si>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</si>
  <si>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</si>
  <si>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</si>
  <si>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</si>
  <si>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</si>
  <si>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</si>
  <si>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</si>
  <si>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</si>
  <si>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</si>
  <si>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</si>
  <si>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</si>
  <si>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</si>
  <si>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</si>
  <si>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</si>
  <si>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</si>
  <si>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</si>
  <si>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</si>
  <si>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</si>
  <si>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</si>
  <si>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</si>
  <si>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</si>
  <si>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</si>
  <si>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</si>
  <si>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</si>
  <si>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</si>
  <si>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</si>
  <si>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</si>
  <si>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</si>
  <si>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</si>
  <si>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</si>
  <si>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</si>
  <si>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</si>
  <si>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</si>
  <si>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</si>
  <si>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</si>
  <si>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</si>
  <si>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</si>
  <si>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</si>
  <si>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</si>
  <si>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</si>
  <si>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</si>
  <si>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</si>
  <si>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</si>
  <si>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</si>
  <si>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</si>
  <si>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</si>
  <si>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</si>
  <si>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</si>
  <si>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</si>
  <si>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</si>
  <si>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</si>
  <si>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</si>
  <si>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</si>
  <si>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</si>
  <si>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</si>
  <si>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</si>
  <si>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</si>
  <si>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</si>
  <si>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</si>
  <si>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</si>
  <si>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</si>
  <si>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</si>
  <si>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</si>
  <si>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</si>
  <si>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</si>
  <si>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</si>
  <si>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</si>
  <si>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</si>
  <si>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</si>
  <si>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</si>
  <si>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</si>
  <si>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</si>
  <si>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</si>
  <si>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</si>
  <si>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</si>
  <si>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</si>
  <si>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</si>
  <si>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</si>
  <si>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</si>
  <si>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</si>
  <si>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</si>
  <si>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</si>
  <si>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</si>
  <si>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</si>
  <si>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</si>
  <si>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</si>
  <si>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</si>
  <si>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</si>
  <si>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</si>
  <si>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</si>
  <si>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</si>
  <si>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</si>
  <si>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</si>
  <si>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</si>
  <si>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</si>
  <si>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</si>
  <si>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</si>
  <si>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</si>
  <si>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</si>
  <si>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</si>
  <si>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</si>
  <si>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</si>
  <si>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</si>
  <si>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</si>
  <si>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</si>
  <si>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</si>
  <si>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</si>
  <si>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</si>
  <si>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</si>
  <si>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</si>
  <si>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</si>
  <si>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</si>
  <si>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</si>
  <si>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</si>
  <si>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</si>
  <si>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</si>
  <si>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</si>
  <si>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</si>
  <si>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</si>
  <si>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</si>
  <si>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</si>
  <si>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</si>
  <si>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</si>
  <si>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</si>
  <si>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</si>
  <si>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</si>
  <si>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</si>
  <si>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</si>
  <si>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</si>
  <si>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</si>
  <si>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</si>
  <si>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</si>
  <si>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</si>
  <si>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</si>
  <si>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</si>
  <si>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</si>
  <si>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</si>
  <si>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</si>
  <si>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</si>
  <si>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</si>
  <si>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</si>
  <si>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</si>
  <si>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</si>
  <si>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</si>
  <si>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</si>
  <si>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</si>
  <si>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</si>
  <si>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</si>
  <si>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</si>
  <si>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</si>
  <si>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</si>
  <si>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</si>
  <si>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</si>
  <si>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</si>
  <si>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</si>
  <si>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</si>
  <si>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</si>
  <si>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</si>
  <si>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</si>
  <si>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</si>
  <si>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</si>
  <si>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</si>
  <si>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</si>
  <si>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</si>
  <si>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</si>
  <si>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</si>
  <si>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</si>
  <si>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</si>
  <si>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</si>
  <si>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</si>
  <si>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</si>
  <si>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</si>
  <si>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</si>
  <si>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</si>
  <si>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</si>
  <si>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</si>
  <si>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</si>
  <si>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</si>
  <si>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</si>
  <si>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</si>
  <si>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</si>
  <si>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</si>
  <si>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</si>
  <si>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</si>
  <si>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</si>
  <si>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</si>
  <si>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</si>
  <si>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</si>
  <si>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</si>
  <si>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</si>
  <si>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</si>
  <si>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</si>
  <si>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</si>
  <si>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</si>
  <si>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</si>
  <si>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</si>
  <si>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</si>
  <si>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</si>
  <si>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</si>
  <si>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</si>
  <si>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</si>
  <si>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</si>
  <si>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</si>
  <si>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</si>
  <si>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</si>
  <si>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</si>
  <si>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</si>
  <si>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</si>
  <si>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</si>
  <si>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</si>
  <si>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</si>
  <si>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</si>
  <si>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</si>
  <si>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</si>
  <si>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</si>
  <si>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</si>
  <si>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</si>
  <si>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</si>
  <si>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</si>
  <si>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</si>
  <si>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</si>
  <si>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</si>
  <si>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</si>
  <si>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</si>
  <si>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</si>
  <si>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</si>
  <si>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</si>
  <si>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</si>
  <si>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</si>
  <si>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</si>
  <si>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</si>
  <si>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</si>
  <si>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</si>
  <si>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</si>
  <si>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</si>
  <si>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</si>
  <si>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</si>
  <si>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</si>
  <si>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</si>
  <si>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</si>
  <si>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</si>
  <si>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</si>
  <si>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</si>
  <si>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</si>
  <si>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</si>
  <si>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</si>
  <si>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</si>
  <si>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</si>
  <si>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</si>
  <si>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</si>
  <si>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</si>
  <si>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</si>
  <si>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</si>
  <si>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</si>
  <si>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</si>
  <si>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</si>
  <si>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</si>
  <si>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</si>
  <si>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</si>
  <si>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</si>
  <si>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</si>
  <si>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</si>
  <si>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</si>
  <si>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</si>
  <si>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</si>
  <si>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</si>
  <si>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</si>
  <si>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</si>
  <si>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</si>
  <si>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</si>
  <si>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</si>
  <si>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</si>
  <si>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</si>
  <si>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</si>
  <si>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</si>
  <si>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</si>
  <si>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</si>
  <si>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</si>
  <si>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</si>
  <si>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</si>
  <si>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</si>
  <si>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</si>
  <si>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</si>
  <si>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</si>
  <si>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</si>
  <si>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</si>
  <si>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</si>
  <si>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</si>
  <si>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</si>
  <si>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</si>
  <si>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</si>
  <si>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</si>
  <si>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</si>
  <si>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</si>
  <si>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</si>
  <si>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</si>
  <si>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</si>
  <si>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</si>
  <si>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</si>
  <si>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</si>
  <si>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</si>
  <si>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</si>
  <si>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</si>
  <si>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</si>
  <si>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</si>
  <si>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</si>
  <si>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</si>
  <si>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</si>
  <si>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</si>
  <si>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</si>
  <si>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</si>
  <si>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</si>
  <si>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</si>
  <si>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</si>
  <si>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</si>
  <si>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</si>
  <si>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</si>
  <si>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</si>
  <si>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</si>
  <si>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</si>
  <si>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</si>
  <si>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</si>
  <si>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</si>
  <si>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</si>
  <si>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</si>
  <si>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</si>
  <si>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</si>
  <si>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</si>
  <si>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</si>
  <si>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</si>
  <si>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</si>
  <si>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</si>
  <si>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</si>
  <si>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</si>
  <si>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</si>
  <si>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</si>
  <si>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</si>
  <si>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</si>
  <si>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</si>
  <si>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</si>
  <si>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</si>
  <si>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</si>
  <si>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</si>
  <si>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</si>
  <si>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</si>
  <si>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</si>
  <si>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</si>
  <si>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</si>
  <si>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</si>
  <si>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</si>
  <si>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</si>
  <si>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</si>
  <si>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</si>
  <si>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</si>
  <si>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</si>
  <si>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</si>
  <si>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</si>
  <si>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</si>
  <si>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</si>
  <si>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</si>
  <si>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</si>
  <si>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</si>
  <si>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</si>
  <si>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</si>
  <si>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</si>
  <si>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</si>
  <si>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</si>
  <si>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</si>
  <si>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</si>
  <si>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</si>
  <si>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</si>
  <si>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</si>
  <si>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</si>
  <si>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</si>
  <si>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</si>
  <si>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</si>
  <si>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</si>
  <si>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</si>
  <si>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</si>
  <si>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</si>
  <si>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</si>
  <si>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</si>
  <si>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</si>
  <si>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</si>
  <si>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</si>
  <si>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</si>
  <si>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</si>
  <si>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</si>
  <si>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</si>
  <si>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</si>
  <si>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</si>
  <si>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</si>
  <si>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</si>
  <si>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</si>
  <si>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</si>
  <si>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</si>
  <si>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</si>
  <si>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</si>
  <si>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</si>
  <si>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</si>
  <si>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</si>
  <si>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</si>
  <si>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</si>
  <si>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</si>
  <si>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</si>
  <si>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</si>
  <si>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</si>
  <si>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</si>
  <si>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</si>
  <si>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</si>
  <si>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</si>
  <si>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</si>
  <si>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</si>
  <si>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</si>
  <si>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</si>
  <si>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</si>
  <si>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</si>
  <si>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</si>
  <si>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</si>
  <si>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</si>
  <si>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</si>
  <si>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</si>
  <si>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</si>
  <si>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</si>
  <si>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</si>
  <si>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</si>
  <si>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</si>
  <si>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</si>
  <si>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</si>
  <si>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</si>
  <si>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</si>
  <si>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</si>
  <si>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</si>
  <si>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</si>
  <si>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</si>
  <si>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</si>
  <si>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</si>
  <si>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</si>
  <si>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</si>
  <si>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</si>
  <si>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</si>
  <si>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</si>
  <si>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</si>
  <si>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</si>
  <si>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</si>
  <si>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</si>
  <si>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</si>
  <si>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</si>
  <si>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</si>
  <si>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</si>
  <si>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</si>
  <si>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</si>
  <si>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</si>
  <si>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</si>
  <si>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</si>
  <si>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</si>
  <si>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</si>
  <si>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</si>
  <si>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</si>
  <si>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</si>
  <si>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</si>
  <si>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</si>
  <si>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</si>
  <si>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</si>
  <si>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</si>
  <si>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</si>
  <si>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</si>
  <si>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</si>
  <si>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</si>
  <si>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</si>
  <si>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</si>
  <si>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</si>
  <si>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</si>
  <si>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</si>
  <si>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</si>
  <si>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</si>
  <si>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</si>
  <si>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</si>
  <si>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</si>
  <si>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</si>
  <si>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</si>
  <si>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</si>
  <si>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</si>
  <si>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</si>
  <si>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</si>
  <si>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</si>
  <si>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</si>
  <si>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</si>
  <si>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</si>
  <si>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</si>
  <si>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</si>
  <si>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</si>
  <si>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</si>
  <si>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</si>
  <si>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</si>
  <si>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</si>
  <si>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</si>
  <si>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</si>
  <si>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</si>
  <si>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</si>
  <si>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</si>
  <si>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</si>
  <si>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</si>
  <si>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</si>
  <si>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</si>
  <si>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</si>
  <si>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</si>
  <si>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</si>
  <si>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</si>
  <si>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</si>
  <si>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</si>
  <si>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</si>
  <si>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</si>
  <si>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</si>
  <si>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</si>
  <si>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</si>
  <si>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</si>
  <si>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</si>
  <si>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</si>
  <si>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</si>
  <si>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</si>
  <si>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</si>
  <si>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</si>
  <si>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</si>
  <si>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</si>
  <si>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</si>
  <si>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</si>
  <si>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</si>
  <si>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</si>
  <si>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</si>
  <si>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</si>
  <si>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</si>
  <si>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</si>
  <si>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</si>
  <si>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</si>
  <si>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</si>
  <si>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</si>
  <si>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</si>
  <si>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</si>
  <si>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</si>
  <si>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</si>
  <si>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</si>
  <si>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</si>
  <si>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</si>
  <si>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</si>
  <si>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</si>
  <si>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</si>
  <si>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</si>
  <si>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</si>
  <si>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</si>
  <si>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</si>
  <si>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</si>
  <si>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</si>
  <si>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</si>
  <si>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</si>
  <si>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</si>
  <si>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</si>
  <si>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</si>
  <si>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</si>
  <si>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</si>
  <si>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</si>
  <si>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</si>
  <si>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</si>
  <si>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</si>
  <si>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</si>
  <si>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</si>
  <si>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</si>
  <si>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</si>
  <si>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</si>
  <si>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</si>
  <si>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</si>
  <si>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</si>
  <si>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</si>
  <si>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</si>
  <si>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</si>
  <si>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</si>
  <si>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</si>
  <si>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</si>
  <si>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</si>
  <si>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</si>
  <si>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</si>
  <si>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</si>
  <si>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</si>
  <si>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</si>
  <si>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</si>
  <si>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</si>
  <si>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</si>
  <si>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</si>
  <si>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</si>
  <si>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</si>
  <si>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</si>
  <si>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</si>
  <si>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</si>
  <si>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</si>
  <si>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</si>
  <si>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</si>
  <si>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</si>
  <si>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</si>
  <si>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</si>
  <si>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</si>
  <si>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</si>
  <si>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</si>
  <si>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</si>
  <si>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</si>
  <si>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</si>
  <si>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</si>
  <si>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</si>
  <si>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</si>
  <si>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</si>
  <si>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</si>
  <si>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</si>
  <si>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</si>
  <si>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</si>
  <si>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</si>
  <si>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</si>
  <si>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</si>
  <si>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</si>
  <si>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</si>
  <si>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</si>
  <si>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</si>
  <si>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</si>
  <si>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</si>
  <si>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</si>
  <si>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</si>
  <si>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</si>
  <si>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</si>
  <si>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</si>
  <si>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</si>
  <si>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</si>
  <si>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</si>
  <si>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</si>
  <si>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</si>
  <si>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</si>
  <si>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</si>
  <si>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</si>
  <si>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</si>
  <si>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</si>
  <si>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</si>
  <si>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</si>
  <si>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</si>
  <si>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</si>
  <si>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</si>
  <si>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</si>
  <si>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</si>
  <si>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</si>
  <si>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</si>
  <si>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</si>
  <si>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</si>
  <si>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</si>
  <si>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</si>
  <si>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</si>
  <si>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</si>
  <si>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</si>
  <si>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</si>
  <si>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</si>
  <si>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</si>
  <si>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</si>
  <si>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</si>
  <si>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</si>
  <si>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</si>
  <si>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</si>
  <si>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</si>
  <si>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</si>
  <si>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</si>
  <si>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</si>
  <si>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</si>
  <si>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</si>
  <si>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</si>
  <si>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</si>
  <si>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</si>
  <si>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</si>
  <si>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</si>
  <si>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</si>
  <si>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</si>
  <si>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</si>
  <si>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</si>
  <si>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</si>
  <si>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</si>
  <si>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</si>
  <si>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</si>
  <si>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</si>
  <si>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</si>
  <si>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</si>
  <si>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</si>
  <si>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</si>
  <si>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</si>
  <si>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</si>
  <si>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</si>
  <si>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</si>
  <si>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</si>
  <si>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</si>
  <si>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</si>
  <si>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</si>
  <si>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</si>
  <si>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</si>
  <si>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</si>
  <si>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</si>
  <si>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</si>
  <si>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</si>
  <si>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</si>
  <si>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</si>
  <si>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</si>
  <si>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</si>
  <si>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</si>
  <si>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</si>
  <si>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</si>
  <si>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</si>
  <si>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</si>
  <si>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</si>
  <si>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</si>
  <si>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</si>
  <si>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</si>
  <si>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</si>
  <si>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</si>
  <si>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</si>
  <si>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</si>
  <si>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</si>
  <si>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</si>
  <si>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</si>
  <si>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</si>
  <si>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</si>
  <si>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</si>
  <si>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</si>
  <si>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</si>
  <si>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</si>
  <si>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</si>
  <si>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</si>
  <si>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</si>
  <si>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</si>
  <si>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</si>
  <si>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</si>
  <si>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</si>
  <si>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</si>
  <si>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</si>
  <si>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</si>
  <si>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</si>
  <si>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</si>
  <si>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</si>
  <si>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</si>
  <si>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</si>
  <si>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</si>
  <si>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</si>
  <si>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</si>
  <si>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</si>
  <si>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</si>
  <si>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</si>
  <si>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</si>
  <si>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</si>
  <si>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</si>
  <si>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</si>
  <si>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</si>
  <si>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</si>
  <si>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</si>
  <si>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</si>
  <si>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</si>
  <si>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</si>
  <si>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</si>
  <si>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</si>
  <si>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</si>
  <si>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</si>
  <si>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</si>
  <si>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</si>
  <si>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</si>
  <si>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</si>
  <si>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</si>
  <si>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</si>
  <si>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</si>
  <si>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</si>
  <si>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</si>
  <si>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</si>
  <si>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</si>
  <si>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</si>
  <si>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</si>
  <si>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</si>
  <si>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</si>
  <si>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</si>
  <si>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</si>
  <si>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</si>
  <si>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</si>
  <si>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</si>
  <si>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</si>
  <si>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</si>
  <si>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</si>
  <si>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</si>
  <si>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</si>
  <si>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</si>
  <si>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</si>
  <si>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</si>
  <si>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</si>
  <si>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</si>
  <si>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</si>
  <si>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</si>
  <si>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</si>
  <si>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</si>
  <si>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</si>
  <si>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</si>
  <si>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</si>
  <si>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</si>
  <si>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</si>
  <si>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</si>
  <si>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</si>
  <si>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</si>
  <si>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</si>
  <si>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</si>
  <si>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</si>
  <si>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</si>
  <si>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</si>
  <si>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</si>
  <si>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</si>
  <si>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</si>
  <si>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</si>
  <si>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</si>
  <si>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</si>
  <si>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</si>
  <si>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</si>
  <si>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</si>
  <si>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</si>
  <si>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</si>
  <si>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</si>
  <si>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</si>
  <si>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</si>
  <si>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</si>
  <si>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</si>
  <si>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</si>
  <si>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</si>
  <si>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</si>
  <si>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</si>
  <si>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</si>
  <si>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</si>
  <si>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</si>
  <si>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</si>
  <si>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</si>
  <si>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</si>
  <si>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</si>
  <si>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</si>
  <si>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</si>
  <si>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</si>
  <si>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</si>
  <si>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</si>
  <si>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</si>
  <si>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</si>
  <si>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</si>
  <si>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</si>
  <si>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</si>
  <si>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</si>
  <si>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</si>
  <si>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</si>
  <si>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</si>
  <si>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</si>
  <si>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</si>
  <si>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</si>
  <si>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</si>
  <si>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</si>
  <si>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</si>
  <si>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</si>
  <si>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</si>
  <si>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</si>
  <si>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</si>
  <si>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</si>
  <si>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</si>
  <si>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</si>
  <si>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</si>
  <si>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</si>
  <si>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</si>
  <si>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</si>
  <si>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</si>
  <si>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</si>
  <si>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</si>
  <si>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</si>
  <si>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</si>
  <si>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</si>
  <si>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</si>
  <si>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</si>
  <si>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</si>
  <si>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</si>
  <si>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</si>
  <si>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</si>
  <si>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</si>
  <si>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</si>
  <si>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</si>
  <si>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</si>
  <si>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</si>
  <si>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</si>
  <si>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</si>
  <si>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</si>
  <si>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</si>
  <si>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</si>
  <si>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</si>
  <si>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</si>
  <si>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</si>
  <si>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</si>
  <si>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</si>
  <si>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</si>
  <si>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</si>
  <si>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</si>
  <si>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</si>
  <si>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</si>
  <si>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</si>
  <si>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</si>
  <si>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</si>
  <si>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</si>
  <si>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</si>
  <si>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</si>
  <si>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</si>
  <si>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</si>
  <si>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</si>
  <si>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</si>
  <si>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</si>
  <si>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</si>
  <si>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</si>
  <si>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</si>
  <si>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</si>
  <si>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</si>
  <si>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</si>
  <si>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</si>
  <si>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</si>
  <si>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</si>
  <si>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</si>
  <si>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</si>
  <si>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</si>
  <si>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</si>
  <si>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</si>
  <si>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</si>
  <si>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</si>
  <si>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</si>
  <si>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</si>
  <si>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</si>
  <si>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</si>
  <si>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</si>
  <si>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</si>
  <si>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</si>
  <si>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</si>
  <si>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</si>
  <si>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</si>
  <si>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</si>
  <si>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</si>
  <si>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</si>
  <si>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</si>
  <si>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</si>
  <si>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</si>
  <si>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</si>
  <si>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</si>
  <si>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</si>
  <si>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</si>
  <si>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</si>
  <si>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</si>
  <si>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</si>
  <si>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</si>
  <si>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</si>
  <si>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</si>
  <si>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</si>
  <si>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</si>
  <si>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</si>
  <si>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</si>
  <si>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</si>
  <si>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</si>
  <si>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</si>
  <si>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</si>
  <si>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</si>
  <si>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</si>
  <si>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</si>
  <si>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</si>
  <si>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</si>
  <si>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</si>
  <si>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</si>
  <si>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</si>
  <si>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</si>
  <si>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</si>
  <si>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</si>
  <si>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</si>
  <si>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</si>
  <si>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</si>
  <si>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</si>
  <si>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</si>
  <si>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</si>
  <si>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</si>
  <si>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</si>
  <si>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</si>
  <si>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</si>
  <si>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</si>
  <si>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</si>
  <si>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</si>
  <si>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</si>
  <si>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</si>
  <si>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</si>
  <si>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</si>
  <si>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</si>
  <si>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</si>
  <si>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</si>
  <si>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</si>
  <si>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</si>
  <si>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</si>
  <si>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</si>
  <si>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</si>
  <si>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</si>
  <si>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</si>
  <si>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</si>
  <si>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</si>
  <si>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</si>
  <si>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</si>
  <si>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</si>
  <si>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</si>
  <si>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</si>
  <si>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</si>
  <si>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</si>
  <si>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</si>
  <si>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</si>
  <si>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</si>
  <si>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</si>
  <si>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</si>
  <si>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</si>
  <si>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</si>
  <si>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</si>
  <si>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</si>
  <si>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</si>
  <si>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</si>
  <si>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</si>
  <si>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</si>
  <si>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</si>
  <si>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</si>
  <si>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</si>
  <si>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</si>
  <si>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</si>
  <si>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</si>
  <si>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</si>
  <si>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</si>
  <si>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</si>
  <si>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</si>
  <si>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</si>
  <si>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</si>
  <si>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</si>
  <si>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</si>
  <si>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</si>
  <si>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</si>
  <si>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</si>
  <si>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</si>
  <si>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</si>
  <si>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</si>
  <si>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</si>
  <si>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</si>
  <si>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</si>
  <si>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</si>
  <si>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</si>
  <si>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</si>
  <si>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</si>
  <si>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</si>
  <si>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</si>
  <si>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</si>
  <si>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</si>
  <si>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</si>
  <si>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</si>
  <si>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</si>
  <si>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</si>
  <si>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</si>
  <si>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</si>
  <si>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</si>
  <si>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</si>
  <si>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</si>
  <si>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</si>
  <si>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</si>
  <si>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</si>
  <si>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</si>
  <si>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</si>
  <si>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</si>
  <si>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</si>
  <si>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</si>
  <si>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</si>
  <si>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</si>
  <si>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</si>
  <si>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</si>
  <si>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</si>
  <si>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</si>
  <si>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</si>
  <si>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</si>
  <si>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</si>
  <si>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</si>
  <si>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</si>
  <si>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</si>
  <si>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</si>
  <si>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</si>
  <si>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</si>
  <si>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</si>
  <si>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</si>
  <si>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</si>
  <si>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</si>
  <si>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</si>
  <si>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</si>
  <si>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</si>
  <si>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</si>
  <si>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</si>
  <si>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</si>
  <si>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</si>
  <si>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</si>
  <si>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</si>
  <si>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</si>
  <si>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</si>
  <si>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</si>
  <si>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</si>
  <si>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</si>
  <si>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</si>
  <si>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</si>
  <si>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</si>
  <si>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</si>
  <si>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</si>
  <si>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</si>
  <si>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</si>
  <si>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</si>
  <si>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</si>
  <si>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</si>
  <si>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</si>
  <si>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</si>
  <si>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</si>
  <si>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</si>
  <si>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</si>
  <si>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</si>
  <si>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</si>
  <si>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</si>
  <si>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</si>
  <si>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</si>
  <si>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</si>
  <si>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</si>
  <si>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</si>
  <si>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</si>
  <si>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</si>
  <si>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</si>
  <si>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</si>
  <si>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</si>
  <si>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</si>
  <si>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</si>
  <si>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</si>
  <si>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</si>
  <si>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</si>
  <si>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</si>
  <si>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</si>
  <si>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</si>
  <si>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</si>
  <si>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</si>
  <si>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</si>
  <si>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</si>
  <si>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</si>
  <si>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</si>
  <si>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</si>
  <si>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</si>
  <si>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</si>
  <si>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</si>
  <si>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</si>
  <si>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</si>
  <si>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</si>
  <si>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</si>
  <si>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</si>
  <si>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</si>
  <si>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</si>
  <si>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</si>
  <si>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</si>
  <si>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</si>
  <si>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</si>
  <si>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</si>
  <si>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</si>
  <si>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</si>
  <si>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</si>
  <si>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</si>
  <si>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</si>
  <si>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</si>
  <si>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</si>
  <si>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</si>
  <si>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</si>
  <si>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</si>
  <si>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</si>
  <si>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</si>
  <si>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</si>
  <si>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</si>
  <si>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</si>
  <si>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</si>
  <si>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</si>
  <si>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</si>
  <si>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</si>
  <si>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</si>
  <si>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</si>
  <si>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</si>
  <si>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</si>
  <si>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</si>
  <si>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</si>
  <si>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</si>
  <si>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</si>
  <si>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</si>
  <si>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</si>
  <si>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</si>
  <si>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</si>
  <si>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</si>
  <si>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</si>
  <si>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</si>
  <si>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</si>
  <si>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</si>
  <si>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</si>
  <si>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</si>
  <si>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</si>
  <si>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</si>
  <si>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</si>
  <si>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</si>
  <si>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</si>
  <si>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</si>
  <si>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</si>
  <si>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</si>
  <si>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</si>
  <si>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</si>
  <si>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</si>
  <si>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</si>
  <si>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</si>
  <si>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</si>
  <si>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</si>
  <si>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</si>
  <si>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</si>
  <si>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</si>
  <si>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</si>
  <si>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</si>
  <si>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</si>
  <si>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</si>
  <si>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</si>
  <si>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</si>
  <si>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</si>
  <si>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</si>
  <si>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</si>
  <si>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</si>
  <si>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</si>
  <si>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</si>
  <si>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</si>
  <si>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</si>
  <si>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</si>
  <si>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</si>
  <si>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</si>
  <si>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</si>
  <si>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</si>
  <si>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</si>
  <si>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</si>
  <si>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</si>
  <si>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</si>
  <si>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</si>
  <si>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</si>
  <si>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</si>
  <si>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</si>
  <si>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</si>
  <si>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</si>
  <si>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</si>
  <si>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</si>
  <si>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</si>
  <si>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</si>
  <si>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</si>
  <si>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</si>
  <si>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</si>
  <si>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</si>
  <si>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</si>
  <si>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</si>
  <si>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</si>
  <si>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</si>
  <si>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</si>
  <si>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</si>
  <si>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</si>
  <si>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</si>
  <si>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</si>
  <si>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</si>
  <si>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</si>
  <si>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</si>
  <si>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</si>
  <si>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</si>
  <si>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</si>
  <si>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</si>
  <si>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</si>
  <si>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</si>
  <si>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</si>
  <si>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</si>
  <si>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</si>
  <si>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</si>
  <si>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</si>
  <si>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</si>
  <si>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</si>
  <si>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</si>
  <si>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</si>
  <si>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</si>
  <si>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</si>
  <si>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</si>
  <si>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</si>
  <si>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</si>
  <si>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</si>
  <si>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</si>
  <si>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</si>
  <si>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</si>
  <si>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</si>
  <si>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</si>
  <si>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</si>
  <si>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</si>
  <si>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</si>
  <si>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</si>
  <si>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</si>
  <si>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</si>
  <si>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</si>
  <si>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</si>
  <si>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</si>
  <si>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</si>
  <si>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</si>
  <si>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</si>
  <si>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</si>
  <si>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</si>
  <si>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</si>
  <si>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</si>
  <si>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</si>
  <si>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</si>
  <si>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</si>
  <si>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</si>
  <si>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</si>
  <si>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</si>
  <si>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</si>
  <si>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</si>
  <si>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</si>
  <si>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</si>
  <si>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</si>
  <si>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</si>
  <si>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</si>
  <si>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</si>
  <si>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</si>
  <si>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</si>
  <si>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</si>
  <si>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</si>
  <si>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</si>
  <si>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</si>
  <si>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</si>
  <si>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</si>
  <si>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</si>
  <si>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</si>
  <si>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</si>
  <si>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</si>
  <si>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</si>
  <si>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</si>
  <si>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</si>
  <si>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</si>
  <si>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</si>
  <si>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</si>
  <si>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</si>
  <si>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</si>
  <si>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</si>
  <si>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</si>
  <si>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</si>
  <si>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</si>
  <si>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</si>
  <si>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</si>
  <si>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</si>
  <si>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</si>
  <si>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</si>
  <si>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</si>
  <si>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</si>
  <si>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</si>
  <si>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</si>
  <si>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</si>
  <si>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</si>
  <si>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</si>
  <si>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</si>
  <si>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</si>
  <si>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</si>
  <si>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</si>
  <si>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</si>
  <si>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</si>
  <si>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</si>
  <si>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</si>
  <si>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</si>
  <si>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</si>
  <si>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</si>
  <si>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</si>
  <si>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</si>
  <si>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</si>
  <si>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</si>
  <si>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</si>
  <si>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</si>
  <si>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</si>
  <si>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</si>
  <si>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</si>
  <si>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</si>
  <si>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</si>
  <si>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</si>
  <si>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</si>
  <si>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</si>
  <si>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</si>
  <si>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</si>
  <si>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</si>
  <si>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</si>
  <si>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</si>
  <si>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</si>
  <si>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</si>
  <si>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</si>
  <si>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</si>
  <si>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</si>
  <si>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</si>
  <si>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</si>
  <si>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</si>
  <si>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</si>
  <si>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</si>
  <si>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</si>
  <si>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</si>
  <si>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</si>
  <si>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</si>
  <si>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</si>
  <si>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</si>
  <si>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</si>
  <si>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</si>
  <si>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</si>
  <si>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</si>
  <si>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</si>
  <si>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</si>
  <si>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</si>
  <si>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</si>
  <si>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</si>
  <si>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</si>
  <si>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</si>
  <si>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</si>
  <si>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</si>
  <si>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</si>
  <si>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</si>
  <si>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</si>
  <si>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</si>
  <si>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</si>
  <si>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</si>
  <si>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</si>
  <si>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</si>
  <si>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</si>
  <si>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</si>
  <si>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</si>
  <si>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</si>
  <si>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</si>
  <si>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</si>
  <si>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</si>
  <si>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</si>
  <si>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</si>
  <si>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</si>
  <si>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</si>
  <si>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</si>
  <si>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</si>
  <si>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</si>
  <si>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</si>
  <si>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</si>
  <si>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</si>
  <si>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</si>
  <si>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</si>
  <si>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</si>
  <si>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</si>
  <si>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</si>
  <si>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</si>
  <si>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</si>
  <si>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</si>
  <si>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</si>
  <si>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</si>
  <si>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</si>
  <si>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</si>
  <si>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</si>
  <si>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</si>
  <si>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</si>
  <si>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</si>
  <si>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</si>
  <si>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</si>
  <si>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</si>
  <si>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</si>
  <si>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</si>
  <si>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</si>
  <si>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</si>
  <si>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</si>
  <si>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</si>
  <si>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</si>
  <si>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</si>
  <si>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</si>
  <si>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</si>
  <si>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</si>
  <si>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</si>
  <si>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</si>
  <si>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</si>
  <si>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</si>
  <si>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</si>
  <si>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</si>
  <si>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</si>
  <si>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</si>
  <si>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</si>
  <si>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</si>
  <si>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</si>
  <si>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</si>
  <si>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</si>
  <si>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</si>
  <si>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</si>
  <si>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</si>
  <si>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</si>
  <si>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</si>
  <si>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</si>
  <si>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</si>
  <si>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</si>
  <si>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</si>
  <si>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</si>
  <si>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</si>
  <si>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</si>
  <si>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</si>
  <si>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</si>
  <si>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</si>
  <si>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</si>
  <si>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</si>
  <si>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</si>
  <si>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</si>
  <si>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</si>
  <si>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</si>
  <si>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</si>
  <si>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</si>
  <si>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</si>
  <si>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</si>
  <si>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</si>
  <si>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</si>
  <si>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</si>
  <si>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</si>
  <si>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</si>
  <si>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</si>
  <si>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</si>
  <si>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</si>
  <si>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</si>
  <si>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</si>
  <si>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</si>
  <si>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</si>
  <si>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</si>
  <si>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</si>
  <si>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</si>
  <si>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</si>
  <si>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</si>
  <si>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</si>
  <si>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</si>
  <si>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</si>
  <si>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</si>
  <si>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</si>
  <si>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</si>
  <si>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</si>
  <si>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</si>
  <si>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</si>
  <si>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</si>
  <si>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</si>
  <si>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</si>
  <si>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</si>
  <si>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</si>
  <si>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</si>
  <si>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</si>
  <si>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</si>
  <si>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</si>
  <si>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</si>
  <si>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</si>
  <si>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</si>
  <si>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</si>
  <si>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</si>
  <si>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</si>
  <si>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</si>
  <si>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</si>
  <si>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</si>
  <si>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</si>
  <si>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</si>
  <si>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</si>
  <si>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</si>
  <si>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</si>
  <si>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</si>
  <si>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</si>
  <si>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</si>
  <si>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</si>
  <si>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</si>
  <si>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</si>
  <si>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</si>
  <si>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</si>
  <si>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</si>
  <si>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</si>
  <si>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</si>
  <si>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</si>
  <si>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</si>
  <si>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</si>
  <si>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</si>
  <si>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</si>
  <si>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</si>
  <si>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</si>
  <si>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</si>
  <si>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</si>
  <si>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</si>
  <si>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</si>
  <si>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</si>
  <si>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</si>
  <si>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</si>
  <si>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</si>
  <si>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</si>
  <si>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</si>
  <si>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</si>
  <si>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</si>
  <si>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</si>
  <si>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</si>
  <si>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</si>
  <si>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</si>
  <si>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</si>
  <si>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</si>
  <si>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</si>
  <si>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</si>
  <si>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</si>
  <si>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</si>
  <si>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</si>
  <si>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</si>
  <si>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</si>
  <si>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</si>
  <si>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</si>
  <si>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</si>
  <si>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</si>
  <si>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</si>
  <si>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</si>
  <si>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</si>
  <si>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</si>
  <si>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</si>
  <si>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</si>
  <si>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</si>
  <si>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</si>
  <si>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</si>
  <si>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</si>
  <si>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</si>
  <si>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</si>
  <si>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</si>
  <si>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</si>
  <si>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</si>
  <si>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</si>
  <si>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</si>
  <si>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</si>
  <si>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</si>
  <si>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</si>
  <si>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</si>
  <si>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</si>
  <si>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</si>
  <si>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</si>
  <si>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</si>
  <si>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</si>
  <si>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</si>
  <si>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</si>
  <si>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</si>
  <si>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</si>
  <si>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</si>
  <si>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</si>
  <si>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</si>
  <si>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</si>
  <si>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</si>
  <si>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</si>
  <si>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</si>
  <si>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</si>
  <si>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</si>
  <si>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</si>
  <si>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</si>
  <si>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</si>
  <si>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</si>
  <si>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</si>
  <si>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</si>
  <si>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</si>
  <si>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</si>
  <si>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</si>
  <si>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</si>
  <si>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</si>
  <si>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</si>
  <si>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</si>
  <si>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</si>
  <si>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</si>
  <si>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</si>
  <si>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</si>
  <si>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</si>
  <si>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</si>
  <si>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</si>
  <si>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</si>
  <si>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</si>
  <si>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</si>
  <si>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</si>
  <si>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</si>
  <si>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</si>
  <si>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</si>
  <si>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</si>
  <si>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</si>
  <si>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</si>
  <si>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</si>
  <si>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</si>
  <si>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</si>
  <si>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</si>
  <si>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</si>
  <si>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</si>
  <si>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</si>
  <si>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</si>
  <si>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</si>
  <si>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</si>
  <si>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</si>
  <si>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</si>
  <si>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</si>
  <si>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</si>
  <si>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</si>
  <si>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</si>
  <si>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</si>
  <si>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</si>
  <si>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</si>
  <si>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</si>
  <si>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</si>
  <si>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</si>
  <si>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</si>
  <si>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</si>
  <si>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</si>
  <si>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</si>
  <si>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</si>
  <si>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</si>
  <si>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</si>
  <si>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</si>
  <si>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</si>
  <si>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</si>
  <si>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</si>
  <si>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</si>
  <si>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</si>
  <si>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</si>
  <si>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</si>
  <si>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</si>
  <si>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</si>
  <si>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</si>
  <si>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</si>
  <si>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</si>
  <si>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</si>
  <si>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</si>
  <si>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</si>
  <si>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</si>
  <si>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</si>
  <si>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</si>
  <si>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</si>
  <si>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</si>
  <si>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</si>
  <si>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</si>
  <si>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</si>
  <si>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</si>
  <si>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</si>
  <si>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</si>
  <si>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</si>
  <si>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</si>
  <si>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</si>
  <si>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</si>
  <si>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</si>
  <si>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</si>
  <si>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</si>
  <si>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</si>
  <si>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</si>
  <si>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</si>
  <si>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</si>
  <si>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</si>
  <si>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</si>
  <si>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</si>
  <si>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</si>
  <si>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</si>
  <si>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</si>
  <si>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</si>
  <si>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</si>
  <si>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</si>
  <si>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</si>
  <si>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</si>
  <si>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</si>
  <si>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</si>
  <si>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</si>
  <si>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</si>
  <si>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</si>
  <si>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</si>
  <si>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</si>
  <si>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</si>
  <si>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</si>
  <si>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</si>
  <si>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</si>
  <si>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</si>
  <si>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</si>
  <si>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</si>
  <si>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</si>
  <si>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</si>
  <si>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</si>
  <si>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</si>
  <si>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</si>
  <si>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</si>
  <si>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</si>
  <si>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</si>
  <si>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</si>
  <si>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</si>
  <si>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</si>
  <si>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</si>
  <si>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</si>
  <si>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</si>
  <si>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</si>
  <si>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</si>
  <si>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</si>
  <si>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</si>
  <si>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</si>
  <si>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</si>
  <si>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</si>
  <si>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</si>
  <si>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</si>
  <si>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</si>
  <si>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</si>
  <si>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</si>
  <si>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</si>
  <si>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</si>
  <si>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</si>
  <si>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</si>
  <si>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</si>
  <si>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</si>
  <si>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</si>
  <si>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</si>
  <si>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</si>
  <si>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</si>
  <si>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</si>
  <si>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</si>
  <si>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</si>
  <si>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</si>
  <si>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</si>
  <si>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</si>
  <si>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</si>
  <si>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</si>
  <si>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</si>
  <si>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</si>
  <si>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</si>
  <si>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</si>
  <si>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</si>
  <si>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</si>
  <si>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</si>
  <si>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</si>
  <si>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</si>
  <si>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</si>
  <si>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</si>
  <si>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</si>
  <si>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</si>
  <si>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</si>
  <si>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</si>
  <si>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</si>
  <si>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</si>
  <si>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</si>
  <si>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</si>
  <si>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</si>
  <si>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</si>
  <si>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</si>
  <si>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</si>
  <si>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</si>
  <si>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</si>
  <si>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</si>
  <si>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</si>
  <si>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</si>
  <si>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</si>
  <si>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</si>
  <si>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</si>
  <si>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</si>
  <si>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</si>
  <si>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</si>
  <si>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</si>
  <si>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</si>
  <si>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</si>
  <si>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</si>
  <si>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</si>
  <si>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</si>
  <si>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</si>
  <si>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</si>
  <si>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</si>
  <si>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</si>
  <si>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</si>
  <si>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</si>
  <si>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</si>
  <si>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</si>
  <si>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</si>
  <si>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</si>
  <si>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</si>
  <si>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</si>
  <si>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</si>
  <si>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</si>
  <si>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</si>
  <si>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</si>
  <si>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</si>
  <si>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</si>
  <si>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</si>
  <si>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</si>
  <si>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</si>
  <si>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</si>
  <si>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</si>
  <si>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</si>
  <si>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</si>
  <si>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</si>
  <si>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</si>
  <si>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</si>
  <si>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</si>
  <si>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</si>
  <si>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</si>
  <si>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</si>
  <si>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</si>
  <si>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</si>
  <si>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</si>
  <si>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</si>
  <si>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</si>
  <si>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</si>
  <si>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</si>
  <si>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</si>
  <si>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</si>
  <si>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</si>
  <si>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</si>
  <si>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</si>
  <si>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</si>
  <si>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</si>
  <si>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</si>
  <si>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</si>
  <si>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</si>
  <si>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</si>
  <si>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</si>
  <si>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</si>
  <si>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</si>
  <si>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</si>
  <si>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</si>
  <si>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</si>
  <si>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</si>
  <si>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</si>
  <si>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</si>
  <si>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</si>
  <si>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</si>
  <si>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</si>
  <si>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</si>
  <si>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</si>
  <si>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</si>
  <si>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</si>
  <si>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</si>
  <si>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</si>
  <si>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</si>
  <si>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</si>
  <si>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</si>
  <si>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</si>
  <si>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</si>
  <si>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</si>
  <si>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</si>
  <si>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</si>
  <si>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</si>
  <si>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</si>
  <si>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</si>
  <si>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</si>
  <si>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</si>
  <si>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</si>
  <si>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</si>
  <si>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</si>
  <si>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</si>
  <si>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</si>
  <si>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</si>
  <si>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</si>
  <si>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</si>
  <si>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</si>
  <si>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</si>
  <si>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</si>
  <si>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</si>
  <si>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</si>
  <si>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</si>
  <si>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</si>
  <si>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</si>
  <si>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</si>
  <si>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</si>
  <si>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</si>
  <si>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</si>
  <si>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</si>
  <si>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</si>
  <si>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</si>
  <si>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</si>
  <si>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</si>
  <si>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</si>
  <si>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</si>
  <si>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</si>
  <si>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</si>
  <si>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</si>
  <si>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</si>
  <si>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</si>
  <si>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</si>
  <si>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</si>
  <si>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</si>
  <si>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</si>
  <si>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</si>
  <si>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</si>
  <si>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</si>
  <si>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</si>
  <si>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</si>
  <si>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</si>
  <si>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</si>
  <si>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</si>
  <si>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</si>
  <si>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</si>
  <si>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</si>
  <si>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</si>
  <si>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</si>
  <si>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</si>
  <si>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</si>
  <si>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</si>
  <si>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</si>
  <si>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</si>
  <si>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</si>
  <si>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</si>
  <si>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</si>
  <si>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</si>
  <si>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</si>
  <si>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</si>
  <si>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</si>
  <si>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</si>
  <si>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</si>
  <si>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</si>
  <si>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</si>
  <si>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</si>
  <si>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</si>
  <si>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</si>
  <si>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</si>
  <si>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</si>
  <si>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</si>
  <si>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</si>
  <si>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</si>
  <si>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</si>
  <si>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</si>
  <si>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</si>
  <si>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</si>
  <si>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</si>
  <si>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</si>
  <si>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</si>
  <si>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</si>
  <si>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</si>
  <si>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</si>
  <si>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</si>
  <si>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</si>
  <si>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</si>
  <si>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</si>
  <si>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</si>
  <si>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</si>
  <si>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</si>
  <si>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</si>
  <si>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</si>
  <si>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</si>
  <si>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</si>
  <si>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</si>
  <si>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</si>
  <si>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</si>
  <si>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</si>
  <si>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</si>
  <si>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</si>
  <si>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</si>
  <si>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</si>
  <si>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</si>
  <si>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</si>
  <si>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</si>
  <si>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</si>
  <si>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</si>
  <si>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</si>
  <si>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</si>
  <si>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</si>
  <si>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</si>
  <si>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</si>
  <si>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</si>
  <si>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</si>
  <si>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</si>
  <si>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</si>
  <si>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</si>
  <si>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</si>
  <si>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</si>
  <si>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</si>
  <si>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</si>
  <si>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</si>
  <si>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</si>
  <si>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</si>
  <si>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</si>
  <si>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</si>
  <si>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</si>
  <si>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</si>
  <si>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</si>
  <si>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</si>
  <si>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</si>
  <si>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</si>
  <si>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</si>
  <si>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</si>
  <si>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</si>
  <si>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</si>
  <si>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</si>
  <si>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</si>
  <si>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</si>
  <si>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</si>
  <si>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</si>
  <si>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</si>
  <si>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</si>
  <si>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</si>
  <si>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</si>
  <si>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</si>
  <si>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</si>
  <si>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</si>
  <si>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</si>
  <si>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</si>
  <si>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</si>
  <si>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</si>
  <si>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</si>
  <si>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</si>
  <si>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</si>
  <si>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</si>
  <si>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</si>
  <si>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</si>
  <si>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</si>
  <si>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</si>
  <si>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</si>
  <si>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</si>
  <si>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</si>
  <si>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</si>
  <si>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</si>
  <si>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</si>
  <si>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</si>
  <si>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</si>
  <si>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</si>
  <si>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</si>
  <si>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</si>
  <si>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</si>
  <si>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</si>
  <si>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</si>
  <si>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</si>
  <si>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</si>
  <si>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</si>
  <si>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</si>
  <si>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</si>
  <si>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</si>
  <si>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</si>
  <si>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</si>
  <si>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</si>
  <si>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</si>
  <si>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</si>
  <si>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</si>
  <si>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</si>
  <si>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</si>
  <si>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</si>
  <si>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</si>
  <si>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</si>
  <si>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</si>
  <si>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</si>
  <si>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</si>
  <si>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</si>
  <si>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</si>
  <si>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</si>
  <si>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</si>
  <si>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</si>
  <si>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</si>
  <si>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</si>
  <si>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</si>
  <si>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</si>
  <si>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</si>
  <si>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</si>
  <si>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</si>
  <si>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</si>
  <si>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</si>
  <si>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</si>
  <si>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</si>
  <si>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</si>
  <si>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</si>
  <si>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</si>
  <si>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</si>
  <si>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</si>
  <si>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</si>
  <si>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</si>
  <si>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</si>
  <si>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</si>
  <si>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</si>
  <si>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</si>
  <si>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</si>
  <si>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</si>
  <si>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</si>
  <si>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</si>
  <si>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</si>
  <si>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</si>
  <si>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</si>
  <si>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</si>
  <si>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</si>
  <si>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</si>
  <si>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</si>
  <si>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</si>
  <si>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</si>
  <si>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</si>
  <si>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</si>
  <si>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</si>
  <si>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</si>
  <si>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</si>
  <si>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</si>
  <si>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</si>
  <si>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</si>
  <si>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</si>
  <si>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</si>
  <si>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</si>
  <si>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</si>
  <si>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</si>
  <si>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</si>
  <si>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</si>
  <si>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</si>
  <si>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</si>
  <si>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</si>
  <si>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</si>
  <si>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</si>
  <si>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</si>
  <si>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</si>
  <si>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</si>
  <si>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</si>
  <si>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</si>
  <si>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</si>
  <si>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</si>
  <si>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</si>
  <si>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</si>
  <si>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</si>
  <si>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</si>
  <si>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</si>
  <si>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</si>
  <si>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</si>
  <si>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</si>
  <si>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</si>
  <si>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</si>
  <si>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</si>
  <si>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</si>
  <si>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</si>
  <si>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</si>
  <si>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</si>
  <si>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</si>
  <si>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</si>
  <si>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</si>
  <si>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</si>
  <si>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</si>
  <si>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</si>
  <si>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</si>
  <si>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</si>
  <si>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</si>
  <si>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</si>
  <si>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</si>
  <si>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</si>
  <si>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</si>
  <si>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</si>
  <si>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</si>
  <si>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</si>
  <si>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</si>
  <si>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</si>
  <si>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</si>
  <si>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</si>
  <si>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</si>
  <si>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</si>
  <si>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</si>
  <si>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</si>
  <si>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</si>
  <si>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</si>
  <si>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</si>
  <si>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</si>
  <si>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</si>
  <si>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</si>
  <si>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</si>
  <si>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</si>
  <si>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</si>
  <si>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</si>
  <si>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</si>
  <si>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</si>
  <si>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</si>
  <si>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</si>
  <si>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</si>
  <si>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</si>
  <si>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</si>
  <si>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</si>
  <si>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</si>
  <si>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</si>
  <si>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</si>
  <si>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</si>
  <si>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</si>
  <si>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</si>
  <si>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</si>
  <si>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</si>
  <si>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</si>
  <si>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</si>
  <si>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</si>
  <si>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</si>
  <si>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</si>
  <si>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</si>
  <si>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</si>
  <si>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</si>
  <si>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</si>
  <si>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</si>
  <si>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</si>
  <si>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</si>
  <si>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</si>
  <si>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</si>
  <si>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</si>
  <si>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</si>
  <si>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</si>
  <si>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</si>
  <si>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</si>
  <si>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</si>
  <si>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</si>
  <si>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</si>
  <si>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</si>
  <si>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</si>
  <si>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</si>
  <si>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</si>
  <si>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</si>
  <si>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</si>
  <si>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</si>
  <si>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</si>
  <si>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</si>
  <si>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</si>
  <si>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</si>
  <si>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</si>
  <si>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</si>
  <si>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</si>
  <si>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</si>
  <si>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</si>
  <si>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</si>
  <si>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</si>
  <si>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</si>
  <si>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</si>
  <si>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</si>
  <si>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</si>
  <si>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</si>
  <si>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</si>
  <si>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</si>
  <si>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</si>
  <si>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</si>
  <si>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</si>
  <si>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</si>
  <si>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</si>
  <si>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</si>
  <si>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</si>
  <si>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</si>
  <si>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</si>
  <si>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</si>
  <si>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</si>
  <si>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</si>
  <si>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</si>
  <si>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</si>
  <si>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</si>
  <si>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</si>
  <si>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</si>
  <si>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</si>
  <si>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</si>
  <si>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</si>
  <si>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</si>
  <si>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</si>
  <si>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</si>
  <si>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</si>
  <si>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</si>
  <si>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</si>
  <si>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</si>
  <si>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</si>
  <si>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</si>
  <si>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</si>
  <si>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</si>
  <si>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</si>
  <si>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</si>
  <si>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</si>
  <si>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</si>
  <si>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</si>
  <si>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</si>
  <si>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</si>
  <si>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</si>
  <si>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</si>
  <si>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</si>
  <si>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</si>
  <si>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</si>
  <si>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</si>
  <si>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</si>
  <si>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</si>
  <si>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</si>
  <si>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</si>
  <si>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</si>
  <si>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</si>
  <si>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</si>
  <si>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</si>
  <si>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</si>
  <si>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</si>
  <si>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</si>
  <si>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</si>
  <si>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</si>
  <si>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</si>
  <si>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</si>
  <si>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</si>
  <si>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</si>
  <si>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</si>
  <si>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</si>
  <si>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</si>
  <si>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</si>
  <si>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</si>
  <si>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</si>
  <si>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</si>
  <si>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</si>
  <si>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</si>
  <si>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</si>
  <si>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</si>
  <si>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</si>
  <si>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</si>
  <si>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</si>
  <si>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</si>
  <si>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</si>
  <si>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</si>
  <si>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</si>
  <si>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</si>
  <si>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</si>
  <si>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</si>
  <si>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</si>
  <si>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</si>
  <si>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</si>
  <si>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</si>
  <si>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</si>
  <si>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</si>
  <si>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</si>
  <si>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</si>
  <si>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</si>
  <si>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</si>
  <si>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</si>
  <si>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</si>
  <si>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</si>
  <si>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</si>
  <si>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</si>
  <si>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</si>
  <si>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</si>
  <si>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</si>
  <si>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</si>
  <si>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</si>
  <si>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</si>
  <si>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</si>
  <si>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</si>
  <si>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</si>
  <si>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</si>
  <si>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</si>
  <si>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</si>
  <si>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</si>
  <si>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</si>
  <si>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</si>
  <si>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</si>
  <si>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</si>
  <si>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</si>
  <si>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</si>
  <si>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</si>
  <si>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</si>
  <si>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</si>
  <si>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</si>
  <si>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</si>
  <si>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</si>
  <si>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</si>
  <si>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</si>
  <si>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</si>
  <si>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</si>
  <si>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</si>
  <si>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</si>
  <si>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</si>
  <si>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</si>
  <si>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</si>
  <si>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</si>
  <si>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</si>
  <si>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</si>
  <si>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</si>
  <si>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</si>
  <si>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</si>
  <si>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</si>
  <si>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</si>
  <si>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</si>
  <si>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</si>
  <si>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</si>
  <si>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</si>
  <si>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</si>
  <si>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</si>
  <si>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</si>
  <si>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</si>
  <si>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</si>
  <si>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</si>
  <si>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</si>
  <si>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</si>
  <si>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</si>
  <si>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</si>
  <si>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</si>
  <si>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</si>
  <si>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</si>
  <si>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</si>
  <si>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</si>
  <si>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</si>
  <si>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</si>
  <si>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</si>
  <si>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</si>
  <si>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</si>
  <si>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</si>
  <si>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</si>
  <si>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</si>
  <si>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</si>
  <si>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</si>
  <si>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</si>
  <si>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</si>
  <si>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</si>
  <si>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</si>
  <si>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</si>
  <si>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</si>
  <si>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</si>
  <si>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</si>
  <si>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</si>
  <si>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</si>
  <si>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</si>
  <si>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</si>
  <si>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</si>
  <si>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</si>
  <si>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</si>
  <si>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</si>
  <si>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</si>
  <si>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</si>
  <si>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</si>
  <si>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</si>
  <si>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</si>
  <si>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</si>
  <si>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</si>
  <si>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</si>
  <si>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</si>
  <si>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</si>
  <si>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</si>
  <si>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</si>
  <si>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</si>
  <si>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</si>
  <si>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</si>
  <si>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</si>
  <si>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</si>
  <si>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</si>
  <si>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</si>
  <si>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</si>
  <si>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</si>
  <si>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</si>
  <si>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</si>
  <si>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</si>
  <si>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</si>
  <si>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</si>
  <si>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</si>
  <si>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</si>
  <si>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</si>
  <si>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</si>
  <si>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</si>
  <si>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</si>
  <si>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</si>
  <si>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</si>
  <si>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</si>
  <si>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</si>
  <si>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</si>
  <si>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</si>
  <si>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</si>
  <si>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</si>
  <si>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</si>
  <si>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</si>
  <si>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</si>
  <si>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</si>
  <si>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</si>
  <si>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</si>
  <si>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</si>
  <si>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</si>
  <si>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</si>
  <si>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</si>
  <si>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</si>
  <si>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</si>
  <si>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</si>
  <si>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</si>
  <si>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</si>
  <si>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</si>
  <si>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</si>
  <si>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</si>
  <si>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</si>
  <si>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</si>
  <si>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</si>
  <si>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</si>
  <si>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</si>
  <si>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</si>
  <si>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</si>
  <si>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</si>
  <si>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</si>
  <si>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</si>
  <si>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</si>
  <si>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</si>
  <si>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</si>
  <si>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</si>
  <si>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</si>
  <si>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</si>
  <si>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</si>
  <si>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</si>
  <si>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</si>
  <si>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</si>
  <si>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</si>
  <si>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</si>
  <si>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</si>
  <si>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</si>
  <si>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</si>
  <si>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</si>
  <si>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</si>
  <si>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</si>
  <si>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</si>
  <si>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</si>
  <si>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</si>
  <si>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</si>
  <si>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</si>
  <si>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</si>
  <si>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</si>
  <si>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</si>
  <si>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</si>
  <si>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</si>
  <si>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</si>
  <si>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</si>
  <si>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</si>
  <si>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</si>
  <si>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</si>
  <si>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</si>
  <si>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</si>
  <si>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</si>
  <si>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</si>
  <si>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</si>
  <si>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</si>
  <si>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</si>
  <si>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</si>
  <si>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</si>
  <si>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</si>
  <si>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</si>
  <si>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</si>
  <si>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</si>
  <si>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</si>
  <si>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</si>
  <si>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</si>
  <si>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</si>
  <si>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</si>
  <si>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</si>
  <si>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</si>
  <si>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</si>
  <si>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</si>
  <si>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</si>
  <si>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</si>
  <si>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</si>
  <si>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</si>
  <si>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</si>
  <si>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</si>
  <si>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</si>
  <si>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</si>
  <si>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</si>
  <si>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</si>
  <si>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</si>
  <si>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</si>
  <si>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</si>
  <si>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</si>
  <si>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</si>
  <si>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</si>
  <si>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</si>
  <si>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</si>
  <si>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</si>
  <si>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</si>
  <si>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</si>
  <si>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</si>
  <si>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</si>
  <si>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</si>
  <si>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</si>
  <si>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</si>
  <si>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</si>
  <si>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</si>
  <si>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</si>
  <si>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</si>
  <si>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</si>
  <si>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</si>
  <si>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</si>
  <si>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</si>
  <si>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</si>
  <si>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</si>
  <si>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</si>
  <si>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</si>
  <si>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</si>
  <si>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</si>
  <si>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</si>
  <si>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</si>
  <si>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</si>
  <si>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</si>
  <si>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</si>
  <si>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</si>
  <si>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</si>
  <si>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</si>
  <si>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</si>
  <si>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</si>
  <si>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</si>
  <si>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</si>
  <si>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</si>
  <si>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</si>
  <si>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</si>
  <si>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</si>
  <si>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</si>
  <si>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</si>
  <si>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</si>
  <si>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</si>
  <si>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</si>
  <si>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</si>
  <si>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</si>
  <si>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</si>
  <si>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</si>
  <si>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</si>
  <si>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</si>
  <si>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</si>
  <si>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</si>
  <si>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</si>
  <si>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</si>
  <si>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</si>
  <si>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</si>
  <si>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</si>
  <si>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</si>
  <si>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</si>
  <si>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</si>
  <si>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</si>
  <si>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</si>
  <si>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</si>
  <si>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</si>
  <si>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</si>
  <si>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</si>
  <si>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</si>
  <si>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</si>
  <si>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</si>
  <si>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</si>
  <si>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</si>
  <si>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</si>
  <si>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</si>
  <si>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</si>
  <si>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</si>
  <si>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</si>
  <si>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</si>
  <si>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</si>
  <si>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</si>
  <si>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</si>
  <si>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</si>
  <si>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</si>
  <si>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</si>
  <si>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</si>
  <si>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</si>
  <si>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</si>
  <si>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</si>
  <si>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</si>
  <si>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</si>
  <si>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</si>
  <si>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</si>
  <si>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</si>
  <si>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</si>
  <si>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</si>
  <si>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</si>
  <si>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</si>
  <si>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</si>
  <si>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</si>
  <si>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</si>
  <si>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</si>
  <si>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</si>
  <si>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</si>
  <si>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</si>
  <si>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</si>
  <si>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</si>
  <si>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</si>
  <si>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</si>
  <si>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</si>
  <si>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</si>
  <si>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</si>
  <si>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</si>
  <si>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</si>
  <si>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</si>
  <si>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</si>
  <si>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</si>
  <si>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</si>
  <si>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</si>
  <si>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</si>
  <si>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</si>
  <si>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</si>
  <si>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</si>
  <si>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</si>
  <si>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</si>
  <si>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</si>
  <si>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</si>
  <si>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</si>
  <si>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</si>
  <si>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</si>
  <si>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</si>
  <si>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</si>
  <si>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</si>
  <si>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</si>
  <si>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</si>
  <si>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</si>
  <si>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</si>
  <si>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</si>
  <si>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</si>
  <si>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</si>
  <si>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</si>
  <si>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</si>
  <si>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</si>
  <si>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</si>
  <si>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</si>
  <si>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</si>
  <si>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</si>
  <si>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</si>
  <si>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</si>
  <si>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</si>
  <si>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</si>
  <si>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</si>
  <si>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</si>
  <si>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</si>
  <si>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</si>
  <si>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</si>
  <si>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</si>
  <si>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</si>
  <si>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</si>
  <si>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</si>
  <si>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</si>
  <si>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</si>
  <si>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</si>
  <si>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</si>
  <si>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</si>
  <si>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</si>
  <si>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</si>
  <si>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</si>
  <si>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</si>
  <si>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</si>
  <si>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</si>
  <si>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</si>
  <si>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</si>
  <si>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</si>
  <si>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</si>
  <si>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</si>
  <si>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</si>
  <si>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</si>
  <si>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</si>
  <si>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</si>
  <si>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</si>
  <si>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</si>
  <si>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</si>
  <si>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</si>
  <si>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</si>
  <si>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</si>
  <si>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</si>
  <si>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</si>
  <si>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</si>
  <si>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</si>
  <si>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</si>
  <si>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</si>
  <si>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</si>
  <si>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</si>
  <si>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</si>
  <si>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</si>
  <si>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</si>
  <si>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</si>
  <si>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</si>
  <si>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</si>
  <si>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</si>
  <si>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</si>
  <si>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</si>
  <si>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</si>
  <si>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</si>
  <si>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</si>
  <si>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</si>
  <si>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</si>
  <si>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</si>
  <si>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</si>
  <si>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</si>
  <si>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</si>
  <si>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</si>
  <si>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</si>
  <si>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</si>
  <si>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</si>
  <si>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</si>
  <si>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</si>
  <si>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</si>
  <si>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</si>
  <si>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</si>
  <si>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</si>
  <si>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</si>
  <si>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</si>
  <si>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</si>
  <si>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</si>
  <si>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</si>
  <si>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</si>
  <si>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</si>
  <si>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</si>
  <si>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</si>
  <si>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</si>
  <si>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</si>
  <si>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</si>
  <si>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</si>
  <si>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</si>
  <si>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</si>
  <si>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</si>
  <si>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</si>
  <si>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</si>
  <si>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</si>
  <si>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</si>
  <si>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</si>
  <si>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</si>
  <si>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</si>
  <si>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</si>
  <si>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</si>
  <si>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</si>
  <si>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</si>
  <si>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</si>
  <si>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</si>
  <si>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</si>
  <si>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</si>
  <si>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</si>
  <si>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</si>
  <si>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</si>
  <si>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</si>
  <si>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</si>
  <si>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</si>
  <si>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</si>
  <si>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</si>
  <si>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</si>
  <si>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</si>
  <si>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</si>
  <si>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</si>
  <si>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</si>
  <si>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</si>
  <si>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</si>
  <si>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</si>
  <si>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</si>
  <si>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</si>
  <si>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</si>
  <si>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</si>
  <si>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</si>
  <si>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</si>
  <si>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</si>
  <si>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</si>
  <si>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</si>
  <si>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</si>
  <si>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</si>
  <si>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</si>
  <si>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</si>
  <si>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</si>
  <si>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</si>
  <si>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</si>
  <si>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</si>
  <si>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</si>
  <si>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</si>
  <si>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</si>
  <si>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</si>
  <si>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</si>
  <si>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</si>
  <si>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</si>
  <si>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</si>
  <si>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</si>
  <si>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</si>
  <si>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</si>
  <si>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</si>
  <si>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</si>
  <si>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</si>
  <si>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</si>
  <si>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</si>
  <si>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</si>
  <si>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</si>
  <si>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</si>
  <si>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</si>
  <si>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</si>
  <si>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</si>
  <si>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</si>
  <si>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</si>
  <si>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</si>
  <si>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</si>
  <si>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</si>
  <si>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</si>
  <si>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</si>
  <si>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</si>
  <si>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</si>
  <si>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</si>
  <si>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</si>
  <si>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</si>
  <si>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</si>
  <si>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</si>
  <si>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</si>
  <si>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</si>
  <si>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</si>
  <si>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</si>
  <si>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</si>
  <si>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</si>
  <si>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</si>
  <si>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</si>
  <si>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</si>
  <si>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</si>
  <si>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</si>
  <si>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</si>
  <si>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</si>
  <si>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</si>
  <si>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</si>
  <si>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</si>
  <si>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</si>
  <si>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</si>
  <si>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</si>
  <si>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</si>
  <si>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</si>
  <si>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</si>
  <si>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</si>
  <si>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</si>
  <si>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</si>
  <si>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</si>
  <si>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</si>
  <si>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</si>
  <si>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</si>
  <si>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</si>
  <si>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</si>
  <si>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</si>
  <si>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</si>
  <si>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</si>
  <si>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</si>
  <si>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</si>
  <si>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</si>
  <si>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</si>
  <si>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</si>
  <si>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</si>
  <si>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</si>
  <si>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</si>
  <si>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</si>
  <si>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</si>
  <si>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</si>
  <si>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</si>
  <si>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</si>
  <si>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</si>
  <si>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</si>
  <si>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</si>
  <si>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</si>
  <si>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</si>
  <si>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</si>
  <si>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</si>
  <si>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</si>
  <si>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</si>
  <si>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</si>
  <si>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</si>
  <si>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</si>
  <si>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</si>
  <si>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</si>
  <si>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</si>
  <si>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</si>
  <si>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</si>
  <si>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</si>
  <si>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</si>
  <si>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</si>
  <si>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</si>
  <si>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</si>
  <si>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</si>
  <si>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</si>
  <si>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</si>
  <si>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</si>
  <si>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</si>
  <si>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</si>
  <si>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</si>
  <si>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</si>
  <si>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</si>
  <si>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</si>
  <si>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</si>
  <si>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</si>
  <si>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</si>
  <si>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</si>
  <si>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</si>
  <si>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</si>
  <si>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</si>
  <si>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</si>
  <si>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</si>
  <si>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</si>
  <si>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</si>
  <si>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</si>
  <si>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</si>
  <si>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</si>
  <si>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</si>
  <si>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</si>
  <si>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</si>
  <si>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</si>
  <si>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</si>
  <si>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</si>
  <si>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</si>
  <si>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</si>
  <si>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</si>
  <si>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</si>
  <si>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</si>
  <si>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</si>
  <si>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</si>
  <si>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</si>
  <si>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</si>
  <si>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</si>
  <si>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</si>
  <si>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</si>
  <si>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</si>
  <si>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</si>
  <si>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</si>
  <si>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</si>
  <si>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</si>
  <si>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</si>
  <si>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</si>
  <si>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</si>
  <si>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</si>
  <si>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</si>
  <si>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</si>
  <si>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</si>
  <si>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</si>
  <si>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</si>
  <si>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</si>
  <si>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</si>
  <si>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</si>
  <si>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</si>
  <si>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</si>
  <si>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</si>
  <si>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</si>
  <si>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</si>
  <si>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</si>
  <si>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</si>
  <si>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</si>
  <si>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</si>
  <si>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</si>
  <si>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</si>
  <si>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</si>
  <si>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</si>
  <si>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</si>
  <si>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</si>
  <si>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</si>
  <si>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</si>
  <si>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</si>
  <si>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</si>
  <si>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</si>
  <si>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</si>
  <si>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</si>
  <si>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</si>
  <si>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</si>
  <si>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</si>
  <si>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</si>
  <si>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</si>
  <si>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</si>
  <si>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</si>
  <si>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</si>
  <si>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</si>
  <si>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</si>
  <si>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</si>
  <si>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</si>
  <si>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</si>
  <si>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</si>
  <si>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</si>
  <si>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</si>
  <si>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</si>
  <si>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</si>
  <si>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</si>
  <si>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</si>
  <si>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</si>
  <si>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</si>
  <si>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</si>
  <si>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</si>
  <si>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</si>
  <si>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</si>
  <si>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</si>
  <si>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</si>
  <si>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</si>
  <si>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</si>
  <si>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</si>
  <si>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</si>
  <si>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</si>
  <si>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</si>
  <si>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</si>
  <si>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</si>
  <si>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</si>
  <si>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</si>
  <si>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</si>
  <si>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</si>
  <si>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</si>
  <si>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</si>
  <si>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</si>
  <si>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</si>
  <si>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</si>
  <si>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</si>
  <si>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</si>
  <si>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</si>
  <si>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</si>
  <si>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</si>
  <si>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</si>
  <si>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</si>
  <si>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</si>
  <si>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</si>
  <si>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</si>
  <si>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</si>
  <si>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</si>
  <si>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</si>
  <si>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</si>
  <si>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</si>
  <si>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</si>
  <si>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</si>
  <si>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</si>
  <si>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</si>
  <si>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</si>
  <si>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</si>
  <si>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</si>
  <si>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</si>
  <si>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</si>
  <si>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</si>
  <si>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</si>
  <si>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</si>
  <si>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</si>
  <si>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</si>
  <si>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</si>
  <si>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</si>
  <si>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</si>
  <si>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</si>
  <si>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</si>
  <si>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</si>
  <si>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</si>
  <si>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</si>
  <si>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</si>
  <si>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</si>
  <si>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</si>
  <si>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</si>
  <si>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</si>
  <si>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</si>
  <si>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</si>
  <si>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</si>
  <si>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</si>
  <si>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</si>
  <si>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</si>
  <si>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</si>
  <si>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</si>
  <si>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</si>
  <si>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</si>
  <si>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</si>
  <si>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</si>
  <si>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</si>
  <si>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</si>
  <si>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</si>
  <si>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</si>
  <si>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</si>
  <si>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</si>
  <si>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</si>
  <si>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</si>
  <si>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</si>
  <si>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</si>
  <si>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</si>
  <si>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</si>
  <si>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</si>
  <si>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</si>
  <si>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</si>
  <si>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</si>
  <si>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</si>
  <si>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</si>
  <si>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</si>
  <si>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</si>
  <si>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</si>
  <si>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</si>
  <si>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</si>
  <si>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</si>
  <si>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</si>
  <si>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</si>
  <si>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</si>
  <si>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</si>
  <si>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</si>
  <si>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</si>
  <si>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</si>
  <si>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</si>
  <si>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</si>
  <si>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</si>
  <si>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</si>
  <si>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</si>
  <si>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</si>
  <si>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</si>
  <si>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</si>
  <si>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</si>
  <si>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</si>
  <si>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</si>
  <si>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</si>
  <si>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</si>
  <si>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</si>
  <si>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</si>
  <si>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</si>
  <si>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</si>
  <si>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</si>
  <si>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</si>
  <si>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</si>
  <si>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</si>
  <si>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</si>
  <si>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</si>
  <si>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</si>
  <si>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</si>
  <si>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</si>
  <si>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</si>
  <si>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</si>
  <si>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</si>
  <si>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</si>
  <si>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</si>
  <si>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</si>
  <si>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</si>
  <si>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</si>
  <si>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</si>
  <si>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</si>
  <si>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</si>
  <si>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</si>
  <si>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</si>
  <si>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</si>
  <si>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</si>
  <si>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</si>
  <si>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</si>
  <si>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</si>
  <si>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</si>
  <si>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</si>
  <si>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</si>
  <si>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</si>
  <si>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</si>
  <si>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</si>
  <si>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</si>
  <si>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</si>
  <si>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</si>
  <si>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</si>
  <si>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</si>
  <si>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</si>
  <si>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</si>
  <si>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</si>
  <si>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</si>
  <si>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</si>
  <si>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</si>
  <si>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</si>
  <si>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</si>
  <si>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</si>
  <si>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</si>
  <si>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</si>
  <si>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</si>
  <si>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</si>
  <si>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</si>
  <si>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</si>
  <si>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</si>
  <si>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</si>
  <si>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</si>
  <si>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</si>
  <si>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</si>
  <si>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</si>
  <si>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</si>
  <si>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</si>
  <si>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</si>
  <si>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</si>
  <si>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</si>
  <si>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</si>
  <si>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</si>
  <si>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</si>
  <si>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</si>
  <si>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</si>
  <si>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</si>
  <si>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</si>
  <si>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</si>
  <si>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</si>
  <si>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</si>
  <si>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</si>
  <si>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</si>
  <si>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</si>
  <si>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</si>
  <si>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</si>
  <si>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</si>
  <si>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</si>
  <si>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</si>
  <si>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</si>
  <si>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</si>
  <si>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</si>
  <si>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</si>
  <si>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</si>
  <si>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</si>
  <si>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</si>
  <si>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</si>
  <si>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</si>
  <si>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</si>
  <si>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</si>
  <si>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</si>
  <si>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</si>
  <si>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</si>
  <si>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</si>
  <si>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</si>
  <si>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</si>
  <si>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</si>
  <si>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</si>
  <si>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</si>
  <si>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</si>
  <si>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</si>
  <si>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</si>
  <si>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</si>
  <si>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</si>
  <si>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</si>
  <si>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</si>
  <si>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</si>
  <si>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</si>
  <si>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</si>
  <si>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</si>
  <si>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</si>
  <si>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</si>
  <si>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</si>
  <si>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</si>
  <si>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</si>
  <si>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</si>
  <si>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</si>
  <si>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</si>
  <si>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</si>
  <si>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</si>
  <si>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</si>
  <si>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</si>
  <si>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</si>
  <si>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</si>
  <si>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</si>
  <si>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</si>
  <si>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</si>
  <si>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</si>
  <si>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</si>
  <si>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</si>
  <si>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</si>
  <si>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</si>
  <si>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</si>
  <si>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</si>
  <si>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</si>
  <si>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</si>
  <si>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</si>
  <si>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</si>
  <si>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</si>
  <si>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</si>
  <si>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</si>
  <si>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</si>
  <si>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</si>
  <si>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</si>
  <si>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</si>
  <si>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</si>
  <si>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</si>
  <si>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</si>
  <si>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</si>
  <si>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</si>
  <si>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</si>
  <si>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</si>
  <si>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</si>
  <si>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</si>
  <si>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</si>
  <si>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</si>
  <si>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</si>
  <si>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</si>
  <si>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</si>
  <si>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</si>
  <si>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</si>
  <si>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</si>
  <si>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</si>
  <si>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</si>
  <si>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</si>
  <si>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</si>
  <si>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</si>
  <si>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</si>
  <si>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</si>
  <si>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</si>
  <si>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</si>
  <si>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</si>
  <si>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</si>
  <si>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</si>
  <si>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</si>
  <si>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</si>
  <si>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</si>
  <si>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</si>
  <si>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</si>
  <si>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</si>
  <si>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</si>
  <si>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</si>
  <si>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</si>
  <si>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</si>
  <si>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</si>
  <si>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</si>
  <si>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</si>
  <si>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</si>
  <si>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</si>
  <si>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</si>
  <si>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</si>
  <si>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</si>
  <si>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</si>
  <si>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</si>
  <si>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</si>
  <si>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</si>
  <si>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</si>
  <si>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</si>
  <si>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</si>
  <si>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</si>
  <si>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</si>
  <si>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</si>
  <si>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</si>
  <si>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</si>
  <si>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</si>
  <si>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</si>
  <si>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</si>
  <si>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</si>
  <si>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</si>
  <si>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</si>
  <si>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</si>
  <si>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</si>
  <si>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</si>
  <si>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</si>
  <si>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</si>
  <si>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</si>
  <si>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</si>
  <si>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</si>
  <si>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</si>
  <si>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</si>
  <si>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</si>
  <si>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</si>
  <si>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</si>
  <si>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</si>
  <si>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</si>
  <si>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</si>
  <si>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</si>
  <si>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</si>
  <si>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</si>
  <si>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</si>
  <si>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</si>
  <si>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</si>
  <si>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</si>
  <si>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</si>
  <si>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</si>
  <si>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</si>
  <si>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</si>
  <si>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</si>
  <si>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</si>
  <si>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</si>
  <si>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</si>
  <si>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</si>
  <si>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</si>
  <si>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</si>
  <si>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</si>
  <si>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</si>
  <si>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</si>
  <si>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</si>
  <si>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</si>
  <si>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</si>
  <si>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</si>
  <si>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</si>
  <si>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</si>
  <si>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</si>
  <si>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</si>
  <si>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</si>
  <si>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</si>
  <si>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</si>
  <si>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</si>
  <si>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</si>
  <si>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</si>
  <si>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</si>
  <si>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</si>
  <si>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</si>
  <si>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</si>
  <si>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</si>
  <si>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</si>
  <si>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</si>
  <si>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</si>
  <si>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</si>
  <si>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</si>
  <si>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</si>
  <si>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</si>
  <si>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</si>
  <si>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</si>
  <si>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</si>
  <si>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</si>
  <si>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</si>
  <si>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</si>
  <si>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</si>
  <si>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</si>
  <si>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</si>
  <si>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</si>
  <si>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</si>
  <si>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</si>
  <si>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</si>
  <si>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</si>
  <si>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</si>
  <si>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</si>
  <si>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</si>
  <si>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</si>
  <si>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</si>
  <si>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</si>
  <si>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</si>
  <si>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</si>
  <si>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</si>
  <si>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</si>
  <si>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</si>
  <si>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</si>
  <si>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</si>
  <si>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</si>
  <si>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</si>
  <si>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</si>
  <si>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</si>
  <si>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</si>
  <si>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</si>
  <si>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</si>
  <si>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</si>
  <si>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</si>
  <si>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</si>
  <si>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</si>
  <si>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</si>
  <si>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</si>
  <si>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</si>
  <si>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</si>
  <si>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</si>
  <si>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</si>
  <si>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</si>
  <si>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</si>
  <si>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</si>
  <si>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</si>
  <si>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</si>
  <si>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</si>
  <si>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</si>
  <si>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</si>
  <si>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</si>
  <si>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</si>
  <si>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</si>
  <si>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</si>
  <si>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</si>
  <si>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</si>
  <si>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</si>
  <si>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</si>
  <si>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</si>
  <si>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</si>
  <si>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</si>
  <si>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</si>
  <si>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</si>
  <si>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</si>
  <si>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</si>
  <si>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</si>
  <si>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</si>
  <si>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</si>
  <si>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</si>
  <si>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</si>
  <si>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</si>
  <si>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</si>
  <si>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</si>
  <si>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</si>
  <si>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</si>
  <si>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</si>
  <si>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</si>
  <si>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</si>
  <si>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</si>
  <si>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</si>
  <si>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</si>
  <si>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</si>
  <si>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</si>
  <si>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</si>
  <si>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</si>
  <si>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</si>
  <si>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</si>
  <si>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</si>
  <si>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</si>
  <si>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</si>
  <si>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</si>
  <si>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</si>
  <si>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</si>
  <si>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</si>
  <si>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</si>
  <si>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</si>
  <si>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</si>
  <si>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</si>
  <si>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</si>
  <si>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</si>
  <si>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</si>
  <si>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</si>
  <si>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</si>
  <si>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</si>
  <si>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</si>
  <si>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</si>
  <si>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</si>
  <si>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</si>
  <si>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</si>
  <si>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</si>
  <si>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</si>
  <si>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</si>
  <si>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</si>
  <si>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</si>
  <si>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</si>
  <si>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</si>
  <si>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</si>
  <si>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</si>
  <si>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</si>
  <si>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</si>
  <si>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</si>
  <si>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</si>
  <si>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</si>
  <si>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</si>
  <si>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</si>
  <si>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</si>
  <si>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</si>
  <si>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</si>
  <si>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</si>
  <si>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</si>
  <si>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</si>
  <si>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</si>
  <si>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</si>
  <si>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</si>
  <si>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</si>
  <si>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</si>
  <si>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</si>
  <si>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</si>
  <si>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</si>
  <si>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</si>
  <si>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</si>
  <si>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</si>
  <si>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</si>
  <si>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</si>
  <si>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</si>
  <si>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</si>
  <si>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</si>
  <si>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</si>
  <si>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</si>
  <si>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</si>
  <si>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</si>
  <si>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</si>
  <si>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</si>
  <si>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</si>
  <si>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</si>
  <si>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</si>
  <si>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</si>
  <si>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</si>
  <si>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</si>
  <si>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</si>
  <si>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</si>
  <si>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</si>
  <si>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</si>
  <si>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</si>
  <si>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</si>
  <si>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</si>
  <si>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</si>
  <si>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</si>
  <si>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</si>
  <si>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</si>
  <si>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</si>
  <si>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</si>
  <si>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</si>
  <si>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</si>
  <si>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</si>
  <si>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</si>
  <si>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</si>
  <si>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</si>
  <si>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</si>
  <si>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</si>
  <si>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</si>
  <si>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</si>
  <si>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</si>
  <si>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</si>
  <si>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</si>
  <si>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</si>
  <si>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</si>
  <si>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</si>
  <si>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</si>
  <si>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</si>
  <si>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</si>
  <si>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</si>
  <si>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</si>
  <si>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</si>
  <si>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</si>
  <si>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</si>
  <si>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</si>
  <si>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</si>
  <si>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</si>
  <si>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</si>
  <si>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</si>
  <si>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</si>
  <si>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</si>
  <si>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</si>
  <si>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</si>
  <si>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</si>
  <si>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</si>
  <si>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</si>
  <si>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</si>
  <si>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</si>
  <si>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</si>
  <si>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</si>
  <si>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</si>
  <si>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</si>
  <si>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</si>
  <si>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</si>
  <si>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</si>
  <si>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</si>
  <si>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</si>
  <si>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</si>
  <si>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</si>
  <si>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</si>
  <si>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</si>
  <si>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</si>
  <si>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</si>
  <si>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</si>
  <si>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</si>
  <si>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</si>
  <si>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</si>
  <si>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</si>
  <si>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</si>
  <si>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</si>
  <si>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</si>
  <si>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</si>
  <si>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</si>
  <si>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</si>
  <si>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</si>
  <si>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</si>
  <si>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</si>
  <si>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</si>
  <si>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</si>
  <si>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</si>
  <si>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</si>
  <si>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</si>
  <si>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</si>
  <si>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</si>
  <si>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</si>
  <si>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</si>
  <si>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</si>
  <si>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</si>
  <si>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</si>
  <si>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</si>
  <si>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</si>
  <si>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</si>
  <si>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</si>
  <si>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</si>
  <si>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</si>
  <si>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</si>
  <si>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</si>
  <si>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</si>
  <si>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</si>
  <si>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</si>
  <si>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</si>
  <si>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</si>
  <si>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</si>
  <si>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</si>
  <si>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</si>
  <si>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</si>
  <si>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</si>
  <si>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</si>
  <si>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</si>
  <si>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</si>
  <si>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</si>
  <si>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</si>
  <si>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</si>
  <si>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</si>
  <si>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</si>
  <si>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</si>
  <si>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</si>
  <si>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</si>
  <si>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</si>
  <si>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</si>
  <si>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</si>
  <si>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</si>
  <si>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</si>
  <si>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</si>
  <si>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</si>
  <si>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</si>
  <si>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</si>
  <si>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</si>
  <si>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</si>
  <si>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</si>
  <si>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</si>
  <si>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</si>
  <si>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</si>
  <si>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</si>
  <si>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</si>
  <si>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</si>
  <si>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</si>
  <si>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</si>
  <si>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</si>
  <si>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</si>
  <si>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</si>
  <si>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</si>
  <si>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</si>
  <si>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</si>
  <si>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</si>
  <si>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</si>
  <si>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</si>
  <si>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</si>
  <si>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</si>
  <si>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</si>
  <si>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</si>
  <si>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</si>
  <si>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</si>
  <si>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</si>
  <si>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</si>
  <si>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</si>
  <si>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</si>
  <si>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</si>
  <si>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</si>
  <si>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</si>
  <si>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</si>
  <si>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</si>
  <si>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</si>
  <si>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</si>
  <si>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</si>
  <si>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</si>
  <si>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</si>
  <si>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</si>
  <si>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</si>
  <si>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</si>
  <si>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</si>
  <si>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</si>
  <si>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</si>
  <si>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</si>
  <si>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</si>
  <si>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</si>
  <si>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</si>
  <si>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</si>
  <si>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</si>
  <si>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</si>
  <si>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</si>
  <si>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</si>
  <si>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</si>
  <si>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</si>
  <si>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</si>
  <si>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</si>
  <si>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</si>
  <si>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</si>
  <si>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</si>
  <si>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</si>
  <si>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</si>
  <si>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</si>
  <si>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</si>
  <si>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</si>
  <si>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</si>
  <si>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</si>
  <si>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</si>
  <si>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</si>
  <si>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</si>
  <si>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</si>
  <si>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</si>
  <si>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</si>
  <si>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</si>
  <si>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</si>
  <si>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</si>
  <si>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</si>
  <si>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</si>
  <si>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</si>
  <si>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</si>
  <si>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</si>
  <si>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</si>
  <si>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</si>
  <si>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</si>
  <si>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</si>
  <si>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</si>
  <si>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</si>
  <si>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</si>
  <si>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</si>
  <si>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</si>
  <si>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</si>
  <si>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</si>
  <si>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</si>
  <si>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</si>
  <si>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</si>
  <si>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</si>
  <si>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</si>
  <si>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</si>
  <si>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</si>
  <si>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</si>
  <si>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</si>
  <si>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</si>
  <si>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</si>
  <si>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</si>
  <si>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</si>
  <si>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</si>
  <si>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</si>
  <si>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</si>
  <si>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</si>
  <si>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</si>
  <si>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</si>
  <si>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</si>
  <si>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</si>
  <si>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</si>
  <si>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</si>
  <si>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</si>
  <si>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</si>
  <si>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</si>
  <si>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</si>
  <si>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</si>
  <si>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</si>
  <si>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</si>
  <si>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</si>
  <si>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</si>
  <si>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</si>
  <si>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</si>
  <si>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</si>
  <si>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</si>
  <si>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</si>
  <si>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</si>
  <si>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</si>
  <si>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</si>
  <si>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</si>
  <si>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</si>
  <si>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</si>
  <si>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</si>
  <si>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</si>
  <si>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</si>
  <si>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</si>
  <si>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</si>
  <si>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</si>
  <si>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</si>
  <si>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</si>
  <si>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</si>
  <si>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</si>
  <si>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</si>
  <si>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</si>
  <si>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</si>
  <si>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</si>
  <si>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</si>
  <si>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</si>
  <si>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</si>
  <si>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</si>
  <si>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</si>
  <si>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</si>
  <si>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</si>
  <si>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</si>
  <si>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</si>
  <si>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</si>
  <si>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</si>
  <si>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</si>
  <si>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</si>
  <si>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</si>
  <si>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</si>
  <si>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</si>
  <si>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</si>
  <si>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</si>
  <si>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</si>
  <si>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</si>
  <si>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</si>
  <si>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</si>
  <si>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</si>
  <si>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</si>
  <si>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</si>
  <si>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</si>
  <si>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</si>
  <si>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</si>
  <si>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</si>
  <si>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</si>
  <si>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</si>
  <si>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</si>
  <si>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</si>
  <si>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</si>
  <si>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</si>
  <si>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</si>
  <si>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</si>
  <si>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</si>
  <si>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</si>
  <si>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</si>
  <si>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</si>
  <si>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</si>
  <si>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</si>
  <si>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</si>
  <si>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</si>
  <si>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</si>
  <si>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</si>
  <si>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</si>
  <si>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</si>
  <si>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</si>
  <si>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</si>
  <si>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</si>
  <si>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</si>
  <si>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</si>
  <si>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</si>
  <si>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</si>
  <si>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</si>
  <si>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</si>
  <si>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</si>
  <si>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</si>
  <si>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</si>
  <si>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</si>
  <si>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</si>
  <si>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</si>
  <si>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</si>
  <si>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</si>
  <si>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</si>
  <si>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</si>
  <si>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</si>
  <si>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</si>
  <si>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</si>
  <si>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</si>
  <si>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</si>
  <si>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</si>
  <si>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</si>
  <si>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</si>
  <si>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</si>
  <si>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</si>
  <si>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</si>
  <si>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</si>
  <si>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</si>
  <si>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</si>
  <si>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</si>
  <si>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</si>
  <si>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</si>
  <si>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</si>
  <si>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</si>
  <si>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</si>
  <si>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</si>
  <si>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</si>
  <si>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</si>
  <si>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</si>
  <si>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</si>
  <si>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</si>
  <si>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</si>
  <si>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</si>
  <si>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</si>
  <si>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</si>
  <si>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</si>
  <si>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</si>
  <si>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</si>
  <si>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</si>
  <si>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</si>
  <si>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</si>
  <si>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</si>
  <si>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</si>
  <si>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</si>
  <si>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</si>
  <si>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</si>
  <si>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</si>
  <si>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</si>
  <si>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</si>
  <si>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</si>
  <si>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</si>
  <si>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</si>
  <si>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</si>
  <si>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</si>
  <si>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</si>
  <si>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</si>
  <si>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</si>
  <si>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</si>
  <si>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</si>
  <si>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</si>
  <si>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</si>
  <si>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</si>
  <si>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</si>
  <si>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</si>
  <si>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</si>
  <si>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</si>
  <si>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</si>
  <si>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</si>
  <si>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</si>
  <si>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</si>
  <si>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</si>
  <si>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</si>
  <si>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</si>
  <si>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</si>
  <si>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</si>
  <si>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</si>
  <si>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</si>
  <si>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</si>
  <si>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</si>
  <si>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</si>
  <si>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</si>
  <si>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</si>
  <si>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</si>
  <si>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</si>
  <si>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</si>
  <si>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</si>
  <si>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</si>
  <si>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</si>
  <si>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</si>
  <si>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</si>
  <si>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</si>
  <si>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</si>
  <si>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</si>
  <si>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</si>
  <si>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</si>
  <si>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</si>
  <si>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</si>
  <si>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</si>
  <si>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</si>
  <si>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</si>
  <si>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</si>
  <si>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</si>
  <si>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</si>
  <si>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</si>
  <si>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</si>
  <si>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</si>
  <si>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</si>
  <si>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</si>
  <si>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</si>
  <si>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</si>
  <si>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</si>
  <si>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</si>
  <si>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</si>
  <si>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</si>
  <si>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</si>
  <si>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</si>
  <si>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</si>
  <si>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</si>
  <si>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</si>
  <si>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</si>
  <si>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</si>
  <si>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</si>
  <si>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</si>
  <si>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</si>
  <si>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</si>
  <si>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</si>
  <si>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</si>
  <si>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</si>
  <si>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</si>
  <si>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</si>
  <si>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</si>
  <si>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</si>
  <si>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</si>
  <si>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</si>
  <si>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</si>
  <si>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</si>
  <si>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</si>
  <si>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</si>
  <si>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</si>
  <si>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</si>
  <si>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</si>
  <si>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</si>
  <si>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</si>
  <si>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</si>
  <si>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</si>
  <si>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</si>
  <si>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</si>
  <si>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</si>
  <si>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</si>
  <si>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</si>
  <si>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</si>
  <si>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</si>
  <si>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</si>
  <si>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</si>
  <si>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</si>
  <si>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</si>
  <si>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</si>
  <si>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</si>
  <si>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</si>
  <si>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</si>
  <si>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</si>
  <si>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</si>
  <si>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</si>
  <si>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</si>
  <si>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</si>
  <si>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</si>
  <si>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</si>
  <si>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</si>
  <si>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</si>
  <si>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</si>
  <si>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</si>
  <si>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</si>
  <si>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</si>
  <si>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</si>
  <si>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</si>
  <si>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</si>
  <si>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</si>
  <si>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</si>
  <si>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</si>
  <si>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</si>
  <si>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</si>
  <si>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</si>
  <si>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</si>
  <si>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</si>
  <si>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</si>
  <si>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</si>
  <si>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</si>
  <si>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</si>
  <si>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</si>
  <si>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</si>
  <si>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</si>
  <si>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</si>
  <si>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</si>
  <si>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</si>
  <si>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</si>
  <si>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</si>
  <si>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</si>
  <si>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</si>
  <si>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</si>
  <si>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</si>
  <si>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</si>
  <si>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</si>
  <si>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</si>
  <si>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</si>
  <si>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</si>
  <si>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</si>
  <si>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</si>
  <si>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</si>
  <si>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</si>
  <si>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</si>
  <si>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</si>
  <si>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</si>
  <si>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</si>
  <si>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</si>
  <si>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</si>
  <si>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</si>
  <si>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</si>
  <si>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</si>
  <si>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</si>
  <si>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</si>
  <si>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</si>
  <si>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</si>
  <si>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</si>
  <si>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</si>
  <si>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</si>
  <si>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</si>
  <si>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</si>
  <si>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</si>
  <si>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</si>
  <si>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</si>
  <si>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</si>
  <si>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</si>
  <si>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</si>
  <si>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</si>
  <si>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</si>
  <si>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</si>
  <si>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</si>
  <si>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</si>
  <si>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</si>
  <si>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</si>
  <si>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</si>
  <si>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</si>
  <si>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</si>
  <si>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</si>
  <si>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</si>
  <si>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</si>
  <si>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</si>
  <si>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</si>
  <si>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</si>
  <si>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</si>
  <si>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</si>
  <si>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</si>
  <si>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</si>
  <si>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</si>
  <si>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</si>
  <si>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</si>
  <si>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</si>
  <si>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</si>
  <si>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</si>
  <si>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</si>
  <si>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</si>
  <si>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</si>
  <si>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</si>
  <si>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</si>
  <si>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</si>
  <si>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</si>
  <si>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</si>
  <si>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</si>
  <si>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</si>
  <si>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</si>
  <si>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</si>
  <si>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</si>
  <si>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</si>
  <si>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</si>
  <si>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</si>
  <si>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</si>
  <si>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</si>
  <si>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</si>
  <si>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</si>
  <si>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</si>
  <si>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</si>
  <si>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</si>
  <si>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</si>
  <si>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</si>
  <si>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</si>
  <si>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</si>
  <si>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</si>
  <si>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</si>
  <si>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</si>
  <si>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</si>
  <si>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</si>
  <si>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</si>
  <si>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</si>
  <si>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</si>
  <si>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</si>
  <si>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</si>
  <si>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</si>
  <si>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</si>
  <si>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</si>
  <si>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</si>
  <si>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</si>
  <si>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</si>
  <si>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</si>
  <si>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</si>
  <si>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</si>
  <si>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</si>
  <si>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</si>
  <si>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</si>
  <si>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</si>
  <si>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</si>
  <si>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</si>
  <si>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</si>
  <si>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</si>
  <si>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</si>
  <si>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</si>
  <si>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</si>
  <si>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</si>
  <si>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</si>
  <si>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</si>
  <si>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</si>
  <si>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</si>
  <si>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</si>
  <si>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</si>
  <si>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</si>
  <si>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</si>
  <si>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</si>
  <si>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</si>
  <si>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</si>
  <si>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</si>
  <si>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</si>
  <si>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</si>
  <si>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</si>
  <si>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</si>
  <si>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</si>
  <si>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</si>
  <si>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</si>
  <si>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</si>
  <si>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</si>
  <si>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</si>
  <si>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</si>
  <si>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</si>
  <si>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</si>
  <si>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</si>
  <si>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</si>
  <si>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</si>
  <si>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</si>
  <si>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</si>
  <si>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</si>
  <si>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</si>
  <si>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</si>
  <si>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</si>
  <si>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</si>
  <si>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</si>
  <si>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</si>
  <si>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</si>
  <si>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</si>
  <si>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</si>
  <si>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</si>
  <si>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</si>
  <si>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</si>
  <si>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</si>
  <si>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</si>
  <si>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</si>
  <si>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</si>
  <si>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</si>
  <si>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</si>
  <si>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</si>
  <si>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</si>
  <si>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</si>
  <si>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</si>
  <si>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</si>
  <si>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</si>
  <si>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</si>
  <si>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</si>
  <si>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</si>
  <si>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</si>
  <si>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</si>
  <si>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</si>
  <si>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</si>
  <si>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</si>
  <si>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</si>
  <si>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</si>
  <si>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</si>
  <si>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</si>
  <si>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</si>
  <si>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</si>
  <si>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</si>
  <si>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</si>
  <si>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</si>
  <si>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</si>
  <si>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</si>
  <si>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</si>
  <si>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</si>
  <si>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</si>
  <si>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</si>
  <si>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</si>
  <si>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</si>
  <si>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</si>
  <si>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</si>
  <si>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</si>
  <si>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</si>
  <si>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</si>
  <si>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</si>
  <si>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</si>
  <si>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</si>
  <si>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</si>
  <si>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</si>
  <si>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</si>
  <si>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</si>
  <si>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</si>
  <si>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</si>
  <si>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</si>
  <si>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</si>
  <si>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</si>
  <si>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</si>
  <si>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</si>
  <si>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</si>
  <si>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</si>
  <si>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</si>
  <si>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</si>
  <si>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</si>
  <si>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</si>
  <si>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</si>
  <si>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</si>
  <si>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</si>
  <si>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</si>
  <si>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</si>
  <si>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</si>
  <si>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</si>
  <si>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</si>
  <si>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</si>
  <si>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</si>
  <si>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</si>
  <si>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</si>
  <si>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</si>
  <si>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</si>
  <si>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</si>
  <si>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</si>
  <si>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</si>
  <si>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</si>
  <si>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</si>
  <si>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</si>
  <si>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</si>
  <si>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</si>
  <si>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</si>
  <si>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</si>
  <si>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</si>
  <si>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</si>
  <si>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</si>
  <si>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</si>
  <si>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</si>
  <si>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</si>
  <si>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</si>
  <si>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</si>
  <si>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</si>
  <si>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</si>
  <si>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</si>
  <si>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</si>
  <si>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</si>
  <si>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</si>
  <si>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</si>
  <si>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</si>
  <si>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</si>
  <si>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</si>
  <si>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</si>
  <si>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</si>
  <si>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</si>
  <si>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</si>
  <si>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</si>
  <si>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</si>
  <si>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</si>
  <si>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</si>
  <si>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</si>
  <si>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</si>
  <si>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</si>
  <si>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</si>
  <si>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</si>
  <si>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</si>
  <si>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</si>
  <si>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</si>
  <si>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</si>
  <si>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</si>
  <si>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</si>
  <si>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</si>
  <si>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</si>
  <si>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</si>
  <si>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</si>
  <si>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</si>
  <si>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</si>
  <si>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</si>
  <si>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</si>
  <si>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</si>
  <si>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</si>
  <si>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</si>
  <si>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</si>
  <si>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</si>
  <si>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</si>
  <si>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</si>
  <si>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</si>
  <si>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</si>
  <si>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</si>
  <si>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</si>
  <si>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</si>
  <si>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</si>
  <si>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</si>
  <si>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</si>
  <si>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</si>
  <si>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</si>
  <si>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</si>
  <si>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</si>
  <si>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</si>
  <si>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</si>
  <si>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</si>
  <si>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</si>
  <si>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</si>
  <si>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</si>
  <si>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</si>
  <si>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</si>
  <si>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</si>
  <si>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</si>
  <si>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</si>
  <si>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</si>
  <si>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</si>
  <si>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</si>
  <si>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</si>
  <si>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</si>
  <si>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</si>
  <si>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</si>
  <si>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</si>
  <si>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</si>
  <si>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</si>
  <si>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</si>
  <si>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</si>
  <si>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</si>
  <si>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</si>
  <si>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</si>
  <si>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</si>
  <si>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</si>
  <si>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</si>
  <si>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</si>
  <si>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</si>
  <si>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</si>
  <si>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</si>
  <si>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</si>
  <si>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</si>
  <si>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</si>
  <si>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</si>
  <si>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</si>
  <si>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</si>
  <si>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</si>
  <si>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</si>
  <si>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</si>
  <si>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</si>
  <si>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</si>
  <si>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</si>
  <si>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</si>
  <si>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</si>
  <si>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</si>
  <si>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</si>
  <si>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</si>
  <si>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</si>
  <si>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</si>
  <si>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</si>
  <si>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</si>
  <si>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</si>
  <si>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</si>
  <si>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</si>
  <si>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</si>
  <si>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</si>
  <si>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</si>
  <si>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</si>
  <si>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</si>
  <si>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</si>
  <si>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</si>
  <si>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</si>
  <si>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</si>
  <si>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</si>
  <si>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</si>
  <si>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</si>
  <si>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</si>
  <si>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</si>
  <si>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</si>
  <si>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</si>
  <si>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</si>
  <si>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</si>
  <si>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</si>
  <si>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</si>
  <si>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</si>
  <si>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</si>
  <si>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</si>
  <si>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</si>
  <si>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</si>
  <si>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</si>
  <si>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</si>
  <si>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</si>
  <si>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</si>
  <si>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</si>
  <si>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</si>
  <si>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</si>
  <si>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</si>
  <si>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</si>
  <si>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</si>
  <si>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</si>
  <si>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</si>
  <si>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</si>
  <si>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</si>
  <si>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</si>
  <si>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</si>
  <si>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</si>
  <si>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</si>
  <si>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</si>
  <si>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</si>
  <si>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</si>
  <si>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</si>
  <si>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</si>
  <si>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</si>
  <si>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</si>
  <si>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</si>
  <si>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</si>
  <si>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</si>
  <si>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</si>
  <si>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</si>
  <si>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</si>
  <si>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</si>
  <si>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</si>
  <si>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</si>
  <si>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</si>
  <si>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</si>
  <si>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</si>
  <si>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</si>
  <si>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</si>
  <si>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</si>
  <si>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</si>
  <si>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</si>
  <si>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</si>
  <si>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</si>
  <si>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</si>
  <si>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</si>
  <si>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</si>
  <si>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</si>
  <si>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</si>
  <si>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</si>
  <si>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</si>
  <si>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</si>
  <si>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</si>
  <si>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</si>
  <si>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</si>
  <si>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</si>
  <si>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</si>
  <si>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</si>
  <si>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</si>
  <si>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</si>
  <si>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</si>
  <si>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</si>
  <si>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</si>
  <si>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</si>
  <si>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</si>
  <si>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</si>
  <si>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</si>
  <si>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</si>
  <si>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</si>
  <si>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</si>
  <si>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</si>
  <si>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</si>
  <si>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</si>
  <si>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</si>
  <si>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</si>
  <si>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</si>
  <si>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</si>
  <si>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</si>
  <si>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</si>
  <si>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</si>
  <si>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</si>
  <si>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</si>
  <si>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</si>
  <si>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</si>
  <si>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</si>
  <si>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</si>
  <si>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</si>
  <si>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</si>
  <si>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</si>
  <si>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</si>
  <si>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</si>
  <si>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</si>
  <si>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</si>
  <si>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</si>
  <si>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</si>
  <si>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</si>
  <si>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</si>
  <si>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</si>
  <si>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</si>
  <si>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</si>
  <si>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</si>
  <si>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</si>
  <si>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</si>
  <si>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</si>
  <si>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</si>
  <si>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</si>
  <si>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</si>
  <si>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</si>
  <si>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</si>
  <si>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</si>
  <si>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</si>
  <si>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</si>
  <si>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</si>
  <si>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</si>
  <si>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</si>
  <si>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</si>
  <si>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</si>
  <si>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</si>
  <si>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</si>
  <si>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</si>
  <si>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</si>
  <si>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</si>
  <si>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</si>
  <si>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</si>
  <si>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</si>
  <si>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</si>
  <si>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</si>
  <si>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</si>
  <si>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</si>
  <si>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</si>
  <si>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</si>
  <si>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</si>
  <si>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</si>
  <si>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</si>
  <si>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</si>
  <si>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</si>
  <si>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</si>
  <si>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</si>
  <si>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</si>
  <si>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</si>
  <si>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</si>
  <si>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</si>
  <si>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</si>
  <si>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</si>
  <si>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</si>
  <si>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</si>
  <si>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</si>
  <si>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</si>
  <si>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</si>
  <si>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</si>
  <si>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</si>
  <si>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</si>
  <si>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</si>
  <si>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</si>
  <si>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</si>
  <si>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</si>
  <si>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</si>
  <si>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</si>
  <si>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</si>
  <si>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</si>
  <si>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</si>
  <si>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</si>
  <si>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</si>
  <si>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</si>
  <si>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</si>
  <si>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</si>
  <si>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</si>
  <si>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</si>
  <si>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</si>
  <si>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</si>
  <si>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</si>
  <si>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</si>
  <si>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</si>
  <si>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</si>
  <si>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</si>
  <si>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</si>
  <si>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</si>
  <si>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</si>
  <si>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</si>
  <si>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</si>
  <si>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</si>
  <si>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</si>
  <si>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</si>
  <si>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</si>
  <si>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</si>
  <si>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</si>
  <si>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</si>
  <si>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</si>
  <si>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</si>
  <si>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</si>
  <si>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</si>
  <si>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</si>
  <si>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</si>
  <si>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</si>
  <si>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</si>
  <si>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</si>
  <si>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</si>
  <si>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</si>
  <si>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</si>
  <si>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</si>
  <si>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</si>
  <si>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</si>
  <si>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</si>
  <si>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</si>
  <si>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</si>
  <si>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</si>
  <si>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</si>
  <si>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</si>
  <si>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</si>
  <si>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</si>
  <si>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</si>
  <si>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</si>
  <si>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</si>
  <si>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</si>
  <si>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</si>
  <si>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</si>
  <si>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</si>
  <si>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</si>
  <si>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</si>
  <si>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</si>
  <si>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</si>
  <si>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</si>
  <si>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</si>
  <si>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</si>
  <si>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</si>
  <si>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</si>
  <si>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</si>
  <si>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</si>
  <si>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</si>
  <si>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</si>
  <si>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</si>
  <si>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</si>
  <si>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</si>
  <si>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</si>
  <si>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</si>
  <si>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</si>
  <si>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</si>
  <si>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</si>
  <si>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</si>
  <si>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</si>
  <si>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</si>
  <si>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</si>
  <si>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</si>
  <si>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</si>
  <si>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</si>
  <si>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</si>
  <si>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</si>
  <si>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</si>
  <si>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</si>
  <si>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</si>
  <si>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</si>
  <si>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</si>
  <si>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</si>
  <si>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</si>
  <si>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</si>
  <si>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</si>
  <si>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</si>
  <si>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</si>
  <si>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</si>
  <si>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</si>
  <si>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</si>
  <si>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</si>
  <si>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</si>
  <si>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</si>
  <si>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</si>
  <si>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</si>
  <si>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</si>
  <si>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</si>
  <si>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</si>
  <si>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</si>
  <si>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</si>
  <si>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</si>
  <si>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</si>
  <si>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</si>
  <si>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</si>
  <si>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</si>
  <si>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</si>
  <si>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</si>
  <si>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</si>
  <si>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</si>
  <si>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</si>
  <si>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</si>
  <si>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</si>
  <si>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</si>
  <si>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</si>
  <si>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</si>
  <si>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</si>
  <si>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</si>
  <si>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</si>
  <si>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</si>
  <si>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</si>
  <si>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</si>
  <si>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</si>
  <si>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</si>
  <si>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</si>
  <si>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</si>
  <si>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</si>
  <si>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</si>
  <si>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</si>
  <si>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</si>
  <si>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</si>
  <si>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</si>
  <si>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</si>
  <si>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</si>
  <si>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</si>
  <si>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</si>
  <si>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</si>
  <si>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</si>
  <si>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</si>
  <si>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</si>
  <si>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</si>
  <si>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</si>
  <si>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</si>
  <si>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</si>
  <si>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</si>
  <si>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</si>
  <si>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</si>
  <si>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</si>
  <si>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</si>
  <si>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</si>
  <si>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</si>
  <si>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</si>
  <si>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</si>
  <si>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</si>
  <si>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</si>
  <si>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</si>
  <si>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</si>
  <si>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</si>
  <si>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</si>
  <si>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</si>
  <si>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</si>
  <si>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</si>
  <si>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</si>
  <si>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</si>
  <si>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</si>
  <si>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</si>
  <si>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</si>
  <si>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</si>
  <si>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</si>
  <si>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</si>
  <si>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</si>
  <si>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</si>
  <si>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</si>
  <si>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</si>
  <si>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</si>
  <si>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</si>
  <si>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</si>
  <si>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</si>
  <si>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</si>
  <si>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</si>
  <si>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</si>
  <si>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</si>
  <si>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</si>
  <si>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</si>
  <si>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</si>
  <si>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</si>
  <si>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</si>
  <si>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</si>
  <si>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</si>
  <si>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</si>
  <si>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</si>
  <si>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</si>
  <si>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</si>
  <si>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</si>
  <si>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</si>
  <si>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</si>
  <si>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</si>
  <si>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</si>
  <si>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</si>
  <si>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</si>
  <si>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</si>
  <si>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</si>
  <si>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</si>
  <si>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</si>
  <si>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</si>
  <si>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</si>
  <si>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</si>
  <si>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</si>
  <si>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</si>
  <si>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</si>
  <si>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</si>
  <si>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</si>
  <si>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</si>
  <si>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</si>
  <si>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</si>
  <si>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</si>
  <si>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</si>
  <si>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</si>
  <si>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</si>
  <si>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</si>
  <si>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</si>
  <si>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</si>
  <si>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</si>
  <si>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</si>
  <si>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</si>
  <si>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</si>
  <si>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</si>
  <si>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</si>
  <si>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</si>
  <si>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</si>
  <si>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</si>
  <si>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</si>
  <si>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</si>
  <si>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</si>
  <si>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</si>
  <si>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</si>
  <si>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</si>
  <si>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</si>
  <si>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</si>
  <si>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</si>
  <si>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</si>
  <si>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</si>
  <si>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</si>
  <si>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</si>
  <si>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</si>
  <si>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</si>
  <si>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</si>
  <si>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</si>
  <si>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</si>
  <si>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</si>
  <si>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</si>
  <si>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</si>
  <si>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</si>
  <si>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</si>
  <si>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</si>
  <si>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</si>
  <si>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</si>
  <si>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</si>
  <si>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</si>
  <si>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</si>
  <si>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</si>
  <si>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</si>
  <si>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</si>
  <si>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</si>
  <si>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</si>
  <si>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</si>
  <si>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</si>
  <si>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</si>
  <si>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</si>
  <si>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</si>
  <si>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</si>
  <si>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</si>
  <si>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</si>
  <si>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</si>
  <si>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</si>
  <si>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</si>
  <si>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</si>
  <si>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</si>
  <si>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</si>
  <si>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</si>
  <si>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</si>
  <si>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</si>
  <si>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</si>
  <si>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</si>
  <si>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</si>
  <si>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</si>
  <si>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</si>
  <si>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</si>
  <si>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</si>
  <si>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</si>
  <si>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</si>
  <si>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</si>
  <si>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</si>
  <si>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</si>
  <si>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</si>
  <si>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</si>
  <si>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</si>
  <si>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</si>
  <si>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</si>
  <si>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</si>
  <si>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</si>
  <si>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</si>
  <si>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</si>
  <si>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</si>
  <si>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</si>
  <si>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</si>
  <si>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</si>
  <si>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</si>
  <si>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</si>
  <si>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</si>
  <si>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</si>
  <si>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</si>
  <si>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</si>
  <si>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</si>
  <si>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</si>
  <si>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</si>
  <si>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</si>
  <si>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</si>
  <si>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</si>
  <si>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</si>
  <si>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</si>
  <si>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</si>
  <si>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</si>
  <si>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</si>
  <si>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</si>
  <si>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</si>
  <si>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</si>
  <si>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</si>
  <si>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</si>
  <si>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</si>
  <si>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</si>
  <si>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</si>
  <si>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</si>
  <si>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</si>
  <si>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</si>
  <si>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</si>
  <si>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</si>
  <si>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</si>
  <si>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</si>
  <si>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</si>
  <si>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</si>
  <si>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</si>
  <si>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</si>
  <si>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</si>
  <si>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</si>
  <si>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</si>
  <si>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</si>
  <si>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</si>
  <si>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</si>
  <si>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</si>
  <si>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</si>
  <si>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</si>
  <si>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</si>
  <si>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</si>
  <si>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</si>
  <si>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</si>
  <si>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</si>
  <si>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</si>
  <si>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</si>
  <si>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</si>
  <si>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</si>
  <si>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</si>
  <si>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</si>
  <si>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</si>
  <si>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</si>
  <si>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</si>
  <si>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</si>
  <si>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</si>
  <si>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</si>
  <si>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</si>
  <si>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</si>
  <si>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</si>
  <si>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</si>
  <si>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</si>
  <si>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</si>
  <si>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</si>
  <si>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</si>
  <si>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</si>
  <si>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</si>
  <si>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</si>
  <si>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</si>
  <si>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</si>
  <si>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</si>
  <si>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</si>
  <si>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</si>
  <si>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</si>
  <si>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</si>
  <si>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</si>
  <si>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</si>
  <si>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</si>
  <si>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</si>
  <si>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</si>
  <si>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</si>
  <si>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</si>
  <si>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</si>
  <si>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</si>
  <si>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</si>
  <si>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</si>
  <si>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</si>
  <si>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</si>
  <si>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</si>
  <si>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</si>
  <si>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</si>
  <si>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</si>
  <si>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</si>
  <si>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</si>
  <si>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</si>
  <si>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</si>
  <si>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</si>
  <si>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</si>
  <si>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</si>
  <si>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</si>
  <si>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</si>
  <si>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</si>
  <si>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</si>
  <si>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</si>
  <si>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</si>
  <si>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</si>
  <si>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</si>
  <si>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</si>
  <si>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</si>
  <si>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</si>
  <si>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</si>
  <si>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</si>
  <si>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</si>
  <si>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</si>
  <si>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</si>
  <si>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</si>
  <si>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</si>
  <si>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</si>
  <si>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</si>
  <si>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</si>
  <si>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</si>
  <si>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</si>
  <si>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</si>
  <si>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</si>
  <si>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</si>
  <si>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</si>
  <si>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</si>
  <si>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</si>
  <si>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</si>
  <si>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</si>
  <si>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</si>
  <si>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</si>
  <si>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</si>
  <si>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</si>
  <si>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</si>
  <si>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</si>
  <si>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</si>
  <si>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</si>
  <si>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</si>
  <si>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</si>
  <si>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</si>
  <si>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</si>
  <si>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</si>
  <si>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</si>
  <si>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</si>
  <si>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</si>
  <si>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</si>
  <si>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</si>
  <si>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</si>
  <si>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</si>
  <si>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</si>
  <si>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</si>
  <si>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</si>
  <si>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</si>
  <si>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</si>
  <si>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</si>
  <si>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</si>
  <si>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</si>
  <si>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</si>
  <si>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</si>
  <si>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</si>
  <si>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</si>
  <si>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</si>
  <si>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</si>
  <si>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</si>
  <si>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</si>
  <si>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</si>
  <si>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</si>
  <si>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</si>
  <si>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</si>
  <si>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</si>
  <si>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</si>
  <si>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</si>
  <si>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</si>
  <si>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</si>
  <si>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</si>
  <si>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</si>
  <si>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</si>
  <si>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</si>
  <si>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</si>
  <si>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</si>
  <si>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</si>
  <si>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</si>
  <si>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</si>
  <si>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</si>
  <si>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</si>
  <si>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</si>
  <si>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</si>
  <si>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</si>
  <si>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</si>
  <si>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</si>
  <si>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</si>
  <si>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</si>
  <si>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</si>
  <si>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</si>
  <si>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</si>
  <si>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</si>
  <si>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</si>
  <si>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</si>
  <si>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</si>
  <si>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</si>
  <si>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</si>
  <si>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</si>
  <si>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</si>
  <si>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</si>
  <si>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</si>
  <si>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</si>
  <si>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</si>
  <si>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</si>
  <si>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</si>
  <si>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</si>
  <si>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</si>
  <si>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</si>
  <si>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</si>
  <si>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</si>
  <si>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</si>
  <si>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</si>
  <si>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</si>
  <si>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</si>
  <si>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</si>
  <si>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</si>
  <si>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</si>
  <si>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</si>
  <si>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</si>
  <si>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</si>
  <si>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</si>
  <si>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</si>
  <si>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</si>
  <si>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</si>
  <si>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</si>
  <si>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</si>
  <si>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</si>
  <si>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</si>
  <si>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</si>
  <si>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</si>
  <si>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</si>
  <si>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</si>
  <si>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</si>
  <si>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</si>
  <si>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</si>
  <si>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</si>
  <si>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</si>
  <si>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</si>
  <si>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</si>
  <si>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</si>
  <si>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</si>
  <si>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</si>
  <si>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</si>
  <si>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</si>
  <si>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</si>
  <si>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</si>
  <si>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</si>
  <si>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</si>
  <si>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</si>
  <si>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</si>
  <si>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</si>
  <si>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</si>
  <si>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</si>
  <si>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</si>
  <si>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</si>
  <si>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</si>
  <si>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</si>
  <si>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</si>
  <si>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</si>
  <si>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</si>
  <si>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</si>
  <si>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</si>
  <si>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</si>
  <si>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</si>
  <si>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</si>
  <si>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</si>
  <si>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</si>
  <si>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</si>
  <si>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</si>
  <si>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</si>
  <si>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</si>
  <si>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</si>
  <si>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</si>
  <si>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</si>
  <si>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</si>
  <si>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</si>
  <si>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</si>
  <si>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</si>
  <si>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</si>
  <si>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</si>
  <si>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</si>
  <si>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</si>
  <si>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</si>
  <si>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</si>
  <si>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</si>
  <si>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</si>
  <si>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</si>
  <si>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</si>
  <si>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</si>
  <si>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</si>
  <si>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</si>
  <si>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</si>
  <si>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</si>
  <si>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</si>
  <si>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</si>
  <si>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</si>
  <si>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</si>
  <si>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</si>
  <si>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</si>
  <si>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</si>
  <si>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</si>
  <si>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</si>
  <si>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</si>
  <si>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</si>
  <si>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</si>
  <si>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</si>
  <si>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</si>
  <si>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</si>
  <si>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</si>
  <si>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</si>
  <si>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</si>
  <si>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</si>
  <si>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</si>
  <si>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</si>
  <si>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</si>
  <si>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</si>
  <si>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</si>
  <si>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</si>
  <si>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</si>
  <si>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</si>
  <si>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</si>
  <si>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</si>
  <si>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</si>
  <si>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</si>
  <si>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</si>
  <si>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</si>
  <si>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</si>
  <si>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</si>
  <si>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</si>
  <si>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</si>
  <si>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</si>
  <si>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</si>
  <si>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</si>
  <si>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</si>
  <si>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</si>
  <si>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</si>
  <si>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</si>
  <si>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</si>
  <si>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</si>
  <si>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</si>
  <si>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</si>
  <si>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</si>
  <si>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</si>
  <si>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</si>
  <si>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</si>
  <si>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</si>
  <si>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</si>
  <si>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</si>
  <si>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</si>
  <si>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</si>
  <si>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</si>
  <si>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</si>
  <si>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</si>
  <si>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</si>
  <si>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</si>
  <si>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</si>
  <si>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</si>
  <si>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</si>
  <si>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</si>
  <si>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</si>
  <si>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</si>
  <si>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</si>
  <si>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</si>
  <si>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</si>
  <si>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</si>
  <si>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</si>
  <si>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</si>
  <si>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</si>
  <si>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</si>
  <si>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</si>
  <si>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</si>
  <si>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</si>
  <si>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</si>
  <si>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</si>
  <si>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</si>
  <si>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</si>
  <si>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</si>
  <si>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</si>
  <si>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</si>
  <si>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</si>
  <si>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</si>
  <si>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</si>
  <si>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</si>
  <si>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</si>
  <si>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</si>
  <si>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</si>
  <si>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</si>
  <si>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</si>
  <si>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</si>
  <si>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</si>
  <si>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</si>
  <si>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</si>
  <si>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</si>
  <si>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</si>
  <si>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</si>
  <si>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</si>
  <si>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</si>
  <si>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</si>
  <si>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</si>
  <si>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</si>
  <si>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</si>
  <si>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</si>
  <si>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</si>
  <si>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</si>
  <si>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</si>
  <si>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</si>
  <si>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</si>
  <si>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</si>
  <si>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</si>
  <si>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</si>
  <si>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</si>
  <si>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</si>
  <si>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</si>
  <si>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</si>
  <si>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</si>
  <si>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</si>
  <si>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</si>
  <si>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</si>
  <si>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</si>
  <si>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</si>
  <si>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</si>
  <si>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</si>
  <si>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</si>
  <si>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</si>
  <si>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</si>
  <si>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</si>
  <si>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</si>
  <si>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</si>
  <si>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</si>
  <si>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</si>
  <si>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</si>
  <si>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</si>
  <si>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</si>
  <si>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</si>
  <si>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</si>
  <si>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</si>
  <si>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</si>
  <si>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</si>
  <si>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</si>
  <si>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</si>
  <si>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</si>
  <si>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</si>
  <si>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</si>
  <si>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</si>
  <si>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</si>
  <si>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</si>
  <si>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</si>
  <si>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</si>
  <si>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</si>
  <si>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</si>
  <si>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</si>
  <si>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</si>
  <si>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</si>
  <si>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</si>
  <si>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</si>
  <si>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</si>
  <si>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</si>
  <si>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</si>
  <si>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</si>
  <si>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</si>
  <si>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</si>
  <si>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</si>
  <si>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</si>
  <si>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</si>
  <si>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</si>
  <si>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</si>
  <si>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</si>
  <si>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</si>
  <si>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</si>
  <si>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</si>
  <si>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</si>
  <si>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</si>
  <si>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</si>
  <si>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</si>
  <si>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</si>
  <si>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</si>
  <si>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</si>
  <si>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</si>
  <si>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</si>
  <si>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</si>
  <si>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</si>
  <si>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</si>
  <si>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</si>
  <si>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</si>
  <si>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</si>
  <si>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</si>
  <si>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</si>
  <si>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</si>
  <si>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</si>
  <si>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</si>
  <si>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</si>
  <si>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</si>
  <si>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</si>
  <si>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</si>
  <si>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</si>
  <si>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</si>
  <si>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</si>
  <si>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</si>
  <si>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</si>
  <si>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</si>
  <si>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</si>
  <si>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</si>
  <si>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</si>
  <si>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</si>
  <si>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</si>
  <si>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</si>
  <si>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</si>
  <si>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</si>
  <si>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</si>
  <si>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</si>
  <si>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</si>
  <si>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</si>
  <si>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</si>
  <si>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</si>
  <si>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</si>
  <si>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</si>
  <si>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</si>
  <si>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</si>
  <si>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</si>
  <si>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</si>
  <si>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</si>
  <si>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</si>
  <si>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</si>
  <si>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</si>
  <si>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</si>
  <si>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</si>
  <si>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</si>
  <si>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</si>
  <si>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</si>
  <si>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</si>
  <si>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</si>
  <si>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</si>
  <si>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</si>
  <si>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</si>
  <si>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</si>
  <si>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</si>
  <si>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</si>
  <si>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</si>
  <si>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</si>
  <si>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</si>
  <si>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</si>
  <si>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</si>
  <si>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</si>
  <si>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</si>
  <si>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</si>
  <si>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</si>
  <si>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</si>
  <si>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</si>
  <si>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</si>
  <si>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</si>
  <si>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</si>
  <si>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</si>
  <si>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</si>
  <si>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</si>
  <si>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</si>
  <si>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</si>
  <si>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</si>
  <si>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</si>
  <si>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</si>
  <si>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</si>
  <si>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</si>
  <si>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</si>
  <si>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</si>
  <si>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</si>
  <si>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</si>
  <si>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</si>
  <si>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</si>
  <si>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</si>
  <si>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</si>
  <si>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</si>
  <si>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</si>
  <si>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</si>
  <si>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</si>
  <si>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</si>
  <si>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</si>
  <si>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</si>
  <si>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</si>
  <si>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</si>
  <si>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</si>
  <si>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</si>
  <si>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</si>
  <si>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</si>
  <si>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</si>
  <si>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</si>
  <si>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</si>
  <si>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</si>
  <si>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</si>
  <si>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</si>
  <si>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</si>
  <si>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</si>
  <si>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</si>
  <si>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</si>
  <si>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</si>
  <si>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</si>
  <si>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</si>
  <si>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</si>
  <si>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</si>
  <si>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</si>
  <si>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</si>
  <si>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</si>
  <si>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</si>
  <si>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</si>
  <si>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</si>
  <si>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</si>
  <si>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</si>
  <si>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</si>
  <si>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</si>
  <si>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</si>
  <si>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</si>
  <si>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</si>
  <si>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</si>
  <si>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</si>
  <si>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</si>
  <si>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</si>
  <si>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</si>
  <si>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</si>
  <si>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</si>
  <si>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</si>
  <si>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</si>
  <si>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</si>
  <si>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</si>
  <si>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</si>
  <si>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</si>
  <si>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</si>
  <si>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</si>
  <si>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</si>
  <si>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</si>
  <si>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</si>
  <si>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</si>
  <si>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</si>
  <si>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</si>
  <si>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</si>
  <si>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</si>
  <si>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</si>
  <si>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</si>
  <si>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</si>
  <si>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</si>
  <si>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</si>
  <si>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</si>
  <si>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</si>
  <si>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</si>
  <si>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</si>
  <si>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</si>
  <si>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</si>
  <si>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</si>
  <si>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</si>
  <si>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</si>
  <si>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</si>
  <si>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</si>
  <si>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</si>
  <si>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</si>
  <si>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</si>
  <si>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</si>
  <si>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</si>
  <si>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</si>
  <si>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</si>
  <si>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</si>
  <si>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</si>
  <si>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</si>
  <si>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</si>
  <si>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</si>
  <si>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</si>
  <si>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</si>
  <si>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</si>
  <si>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</si>
  <si>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</si>
  <si>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</si>
  <si>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</si>
  <si>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</si>
  <si>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</si>
  <si>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</si>
  <si>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</si>
  <si>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</si>
  <si>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</si>
  <si>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</si>
  <si>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</si>
  <si>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</si>
  <si>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</si>
  <si>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</si>
  <si>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</si>
  <si>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</si>
  <si>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</si>
  <si>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</si>
  <si>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</si>
  <si>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</si>
  <si>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</si>
  <si>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</si>
  <si>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</si>
  <si>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</si>
  <si>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</si>
  <si>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</si>
  <si>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</si>
  <si>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</si>
  <si>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</si>
  <si>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</si>
  <si>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</si>
  <si>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</si>
  <si>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</si>
  <si>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</si>
  <si>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</si>
  <si>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</si>
  <si>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</si>
  <si>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</si>
  <si>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</si>
  <si>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</si>
  <si>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</si>
  <si>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</si>
  <si>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</si>
  <si>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</si>
  <si>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</si>
  <si>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</si>
  <si>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</si>
  <si>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</si>
  <si>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</si>
  <si>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</si>
  <si>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</si>
  <si>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</si>
  <si>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</si>
  <si>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</si>
  <si>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</si>
  <si>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</si>
  <si>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</si>
  <si>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</si>
  <si>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</si>
  <si>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</si>
  <si>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</si>
  <si>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</si>
  <si>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</si>
  <si>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</si>
  <si>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</si>
  <si>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</si>
  <si>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</si>
  <si>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</si>
  <si>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</si>
  <si>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</si>
  <si>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</si>
  <si>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</si>
  <si>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</si>
  <si>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</si>
  <si>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</si>
  <si>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</si>
  <si>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</si>
  <si>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</si>
  <si>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</si>
  <si>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</si>
  <si>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</si>
  <si>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</si>
  <si>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</si>
  <si>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</si>
  <si>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</si>
  <si>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</si>
  <si>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</si>
  <si>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</si>
  <si>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</si>
  <si>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</si>
  <si>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</si>
  <si>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</si>
  <si>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</si>
  <si>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</si>
  <si>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</si>
  <si>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</si>
  <si>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</si>
  <si>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</si>
  <si>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</si>
  <si>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</si>
  <si>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</si>
  <si>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</si>
  <si>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</si>
  <si>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</si>
  <si>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</si>
  <si>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</si>
  <si>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</si>
  <si>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</si>
  <si>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</si>
  <si>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</si>
  <si>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</si>
  <si>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</si>
  <si>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</si>
  <si>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</si>
  <si>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</si>
  <si>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</si>
  <si>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</si>
  <si>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</si>
  <si>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</si>
  <si>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</si>
  <si>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</si>
  <si>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</si>
  <si>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</si>
  <si>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</si>
  <si>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</si>
  <si>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</si>
  <si>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</si>
  <si>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</si>
  <si>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</si>
  <si>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</si>
  <si>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</si>
  <si>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</si>
  <si>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</si>
  <si>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</si>
  <si>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</si>
  <si>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</si>
  <si>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</si>
  <si>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</si>
  <si>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</si>
  <si>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</si>
  <si>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</si>
  <si>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</si>
  <si>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</si>
  <si>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</si>
  <si>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</si>
  <si>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</si>
  <si>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</si>
  <si>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</si>
  <si>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</si>
  <si>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</si>
  <si>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</si>
  <si>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</si>
  <si>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</si>
  <si>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</si>
  <si>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</si>
  <si>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</si>
  <si>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</si>
  <si>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</si>
  <si>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</si>
  <si>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</si>
  <si>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</si>
  <si>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</si>
  <si>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</si>
  <si>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</si>
  <si>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</si>
  <si>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</si>
  <si>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</si>
  <si>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</si>
  <si>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</si>
  <si>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</si>
  <si>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</si>
  <si>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</si>
  <si>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</si>
  <si>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</si>
  <si>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</si>
  <si>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</si>
  <si>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</si>
  <si>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</si>
  <si>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</si>
  <si>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</si>
  <si>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</si>
  <si>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</si>
  <si>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</si>
  <si>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</si>
  <si>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</si>
  <si>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</si>
  <si>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</si>
  <si>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</si>
  <si>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</si>
  <si>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</si>
  <si>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</si>
  <si>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</si>
  <si>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</si>
  <si>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</si>
  <si>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</si>
  <si>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</si>
  <si>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</si>
  <si>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</si>
  <si>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</si>
  <si>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</si>
  <si>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</si>
  <si>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</si>
  <si>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</si>
  <si>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</si>
  <si>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</si>
  <si>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</si>
  <si>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</si>
  <si>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</si>
  <si>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</si>
  <si>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</si>
  <si>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</si>
  <si>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</si>
  <si>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</si>
  <si>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</si>
  <si>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</si>
  <si>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</si>
  <si>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</si>
  <si>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</si>
  <si>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</si>
  <si>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</si>
  <si>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</si>
  <si>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</si>
  <si>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</si>
  <si>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</si>
  <si>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</si>
  <si>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</si>
  <si>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</si>
  <si>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</si>
  <si>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</si>
  <si>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</si>
  <si>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</si>
  <si>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</si>
  <si>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</si>
  <si>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</si>
  <si>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</si>
  <si>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</si>
  <si>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</si>
  <si>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</si>
  <si>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</si>
  <si>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</si>
  <si>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</si>
  <si>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</si>
  <si>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</si>
  <si>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</si>
  <si>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</si>
  <si>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</si>
  <si>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</si>
  <si>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</si>
  <si>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</si>
  <si>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</si>
  <si>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</si>
  <si>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</si>
  <si>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</si>
  <si>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</si>
  <si>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</si>
  <si>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</si>
  <si>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</si>
  <si>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</si>
  <si>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</si>
  <si>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</si>
  <si>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</si>
  <si>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</si>
  <si>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</si>
  <si>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</si>
  <si>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</si>
  <si>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</si>
  <si>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</si>
  <si>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</si>
  <si>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</si>
  <si>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</si>
  <si>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</si>
  <si>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</si>
  <si>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</si>
  <si>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</si>
  <si>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</si>
  <si>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</si>
  <si>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</si>
  <si>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</si>
  <si>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</si>
  <si>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</si>
  <si>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</si>
  <si>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</si>
  <si>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</si>
  <si>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</si>
  <si>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</si>
  <si>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</si>
  <si>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</si>
  <si>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</si>
  <si>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</si>
  <si>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</si>
  <si>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</si>
  <si>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</si>
  <si>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</si>
  <si>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</si>
  <si>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</si>
  <si>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</si>
  <si>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</si>
  <si>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</si>
  <si>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</si>
  <si>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</si>
  <si>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</si>
  <si>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</si>
  <si>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</si>
  <si>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</si>
  <si>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</si>
  <si>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</si>
  <si>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</si>
  <si>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</si>
  <si>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</si>
  <si>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</si>
  <si>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</si>
  <si>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</si>
  <si>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</si>
  <si>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</si>
  <si>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</si>
  <si>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</si>
  <si>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</si>
  <si>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</si>
  <si>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</si>
  <si>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</si>
  <si>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</si>
  <si>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</si>
  <si>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</si>
  <si>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</si>
  <si>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</si>
  <si>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</si>
  <si>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</si>
  <si>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</si>
  <si>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</si>
  <si>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</si>
  <si>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</si>
  <si>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</si>
  <si>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</si>
  <si>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</si>
  <si>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</si>
  <si>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</si>
  <si>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</si>
  <si>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</si>
  <si>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</si>
  <si>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</si>
  <si>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</si>
  <si>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</si>
  <si>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</si>
  <si>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</si>
  <si>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</si>
  <si>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</si>
  <si>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</si>
  <si>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</si>
  <si>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</si>
  <si>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</si>
  <si>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</si>
  <si>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</si>
  <si>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</si>
  <si>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</si>
  <si>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</si>
  <si>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</si>
  <si>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</si>
  <si>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</si>
  <si>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</si>
  <si>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</si>
  <si>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</si>
  <si>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</si>
  <si>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</si>
  <si>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</si>
  <si>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</si>
  <si>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</si>
  <si>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</si>
  <si>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</si>
  <si>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</si>
  <si>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</si>
  <si>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</si>
  <si>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</si>
  <si>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</si>
  <si>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</si>
  <si>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</si>
  <si>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</si>
  <si>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</si>
  <si>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</si>
  <si>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</si>
  <si>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</si>
  <si>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</si>
  <si>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</si>
  <si>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</si>
  <si>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</si>
  <si>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</si>
  <si>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</si>
  <si>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</si>
  <si>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</si>
  <si>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</si>
  <si>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</si>
  <si>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</si>
  <si>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</si>
  <si>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</si>
  <si>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</si>
  <si>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</si>
  <si>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</si>
  <si>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</si>
  <si>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</si>
  <si>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</si>
  <si>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</si>
  <si>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</si>
  <si>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</si>
  <si>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</si>
  <si>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</si>
  <si>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</si>
  <si>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</si>
  <si>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</si>
  <si>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</si>
  <si>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</si>
  <si>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</si>
  <si>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</si>
  <si>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</si>
  <si>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</si>
  <si>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</si>
  <si>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</si>
  <si>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</si>
  <si>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</si>
  <si>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</si>
  <si>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</si>
  <si>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</si>
  <si>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</si>
  <si>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</si>
  <si>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</si>
  <si>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</si>
  <si>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</si>
  <si>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</si>
  <si>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</si>
  <si>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</si>
  <si>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</si>
  <si>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</si>
  <si>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</si>
  <si>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</si>
  <si>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</si>
  <si>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</si>
  <si>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</si>
  <si>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</si>
  <si>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</si>
  <si>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</si>
  <si>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</si>
  <si>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</si>
  <si>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</si>
  <si>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</si>
  <si>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</si>
  <si>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</si>
  <si>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</si>
  <si>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</si>
  <si>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</si>
  <si>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</si>
  <si>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</si>
  <si>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</si>
  <si>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</si>
  <si>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</si>
  <si>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</si>
  <si>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</si>
  <si>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</si>
  <si>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</si>
  <si>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</si>
  <si>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</si>
  <si>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</si>
  <si>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</si>
  <si>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</si>
  <si>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</si>
  <si>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</si>
  <si>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</si>
  <si>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</si>
  <si>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</si>
  <si>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</si>
  <si>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</si>
  <si>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</si>
  <si>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</si>
  <si>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</si>
  <si>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</si>
  <si>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</si>
  <si>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</si>
  <si>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</si>
  <si>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</si>
  <si>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</si>
  <si>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</si>
  <si>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</si>
  <si>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</si>
  <si>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</si>
  <si>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</si>
  <si>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</si>
  <si>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</si>
  <si>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</si>
  <si>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</si>
  <si>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</si>
  <si>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</si>
  <si>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</si>
  <si>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</si>
  <si>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</si>
  <si>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</si>
  <si>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</si>
  <si>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</si>
  <si>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</si>
  <si>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</si>
  <si>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</si>
  <si>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</si>
  <si>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</si>
  <si>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</si>
  <si>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</si>
  <si>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</si>
  <si>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</si>
  <si>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</si>
  <si>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</si>
  <si>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</si>
  <si>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</si>
  <si>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</si>
  <si>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</si>
  <si>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</si>
  <si>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</si>
  <si>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</si>
  <si>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</si>
  <si>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</si>
  <si>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</si>
  <si>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</si>
  <si>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</si>
  <si>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</si>
  <si>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</si>
  <si>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</si>
  <si>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</si>
  <si>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</si>
  <si>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</si>
  <si>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</si>
  <si>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</si>
  <si>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</si>
  <si>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</si>
  <si>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</si>
  <si>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</si>
  <si>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</si>
  <si>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</si>
  <si>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</si>
  <si>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</si>
  <si>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</si>
  <si>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</si>
  <si>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</si>
  <si>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</si>
  <si>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</si>
  <si>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</si>
  <si>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</si>
  <si>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</si>
  <si>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</si>
  <si>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</si>
  <si>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</si>
  <si>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</si>
  <si>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</si>
  <si>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</si>
  <si>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</si>
  <si>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</si>
  <si>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</si>
  <si>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</si>
  <si>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</si>
  <si>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</si>
  <si>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</si>
  <si>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</si>
  <si>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</si>
  <si>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</si>
  <si>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</si>
  <si>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</si>
  <si>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</si>
  <si>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</si>
  <si>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</si>
  <si>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</si>
  <si>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</si>
  <si>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</si>
  <si>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</si>
  <si>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</si>
  <si>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</si>
  <si>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</si>
  <si>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</si>
  <si>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</si>
  <si>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</si>
  <si>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</si>
  <si>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</si>
  <si>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</si>
  <si>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</si>
  <si>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</si>
  <si>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</si>
  <si>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</si>
  <si>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</si>
  <si>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</si>
  <si>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</si>
  <si>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</si>
  <si>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</si>
  <si>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</si>
  <si>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</si>
  <si>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</si>
  <si>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</si>
  <si>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</si>
  <si>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</si>
  <si>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</si>
  <si>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</si>
  <si>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</si>
  <si>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</si>
  <si>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</si>
  <si>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</si>
  <si>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</si>
  <si>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</si>
  <si>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</si>
  <si>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</si>
  <si>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</si>
  <si>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</si>
  <si>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</si>
  <si>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</si>
  <si>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</si>
  <si>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</si>
  <si>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</si>
  <si>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</si>
  <si>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</si>
  <si>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</si>
  <si>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</si>
  <si>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</si>
  <si>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</si>
  <si>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</si>
  <si>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</si>
  <si>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</si>
  <si>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</si>
  <si>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</si>
  <si>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</si>
  <si>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</si>
  <si>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</si>
  <si>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</si>
  <si>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</si>
  <si>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</si>
  <si>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</si>
  <si>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</si>
  <si>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</si>
  <si>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</si>
  <si>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</si>
  <si>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</si>
  <si>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</si>
  <si>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</si>
  <si>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</si>
  <si>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</si>
  <si>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</si>
  <si>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</si>
  <si>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</si>
  <si>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</si>
  <si>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</si>
  <si>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</si>
  <si>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</si>
  <si>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</si>
  <si>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</si>
  <si>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</si>
  <si>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</si>
  <si>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</si>
  <si>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</si>
  <si>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</si>
  <si>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</si>
  <si>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</si>
  <si>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</si>
  <si>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</si>
  <si>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</si>
  <si>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</si>
  <si>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</si>
  <si>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</si>
  <si>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</si>
  <si>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</si>
  <si>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</si>
  <si>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</si>
  <si>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</si>
  <si>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</si>
  <si>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</si>
  <si>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</si>
  <si>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</si>
  <si>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</si>
  <si>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</si>
  <si>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</si>
  <si>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</si>
  <si>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</si>
  <si>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</si>
  <si>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</si>
  <si>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</si>
  <si>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</si>
  <si>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</si>
  <si>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</si>
  <si>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</si>
  <si>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</si>
  <si>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</si>
  <si>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</si>
  <si>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</si>
  <si>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</si>
  <si>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</si>
  <si>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</si>
  <si>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</si>
  <si>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</si>
  <si>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</si>
  <si>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</si>
  <si>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</si>
  <si>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</si>
  <si>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</si>
  <si>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</si>
  <si>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</si>
  <si>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</si>
  <si>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</si>
  <si>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</si>
  <si>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</si>
  <si>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</si>
  <si>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</si>
  <si>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</si>
  <si>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</si>
  <si>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</si>
  <si>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</si>
  <si>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</si>
  <si>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</si>
  <si>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</si>
  <si>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</si>
  <si>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</si>
  <si>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</si>
  <si>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</si>
  <si>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</si>
  <si>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</si>
  <si>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</si>
  <si>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</si>
  <si>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</si>
  <si>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</si>
  <si>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</si>
  <si>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</si>
  <si>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</si>
  <si>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</si>
  <si>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</si>
  <si>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</si>
  <si>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</si>
  <si>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</si>
  <si>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</si>
  <si>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</si>
  <si>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</si>
  <si>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</si>
  <si>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</si>
  <si>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</si>
  <si>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</si>
  <si>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</si>
  <si>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</si>
  <si>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</si>
  <si>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</si>
  <si>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</si>
  <si>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</si>
  <si>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</si>
  <si>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</si>
  <si>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</si>
  <si>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</si>
  <si>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</si>
  <si>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</si>
  <si>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</si>
  <si>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</si>
  <si>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</si>
  <si>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</si>
  <si>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</si>
  <si>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</si>
  <si>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</si>
  <si>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</si>
  <si>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</si>
  <si>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</si>
  <si>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</si>
  <si>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</si>
  <si>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</si>
  <si>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</si>
  <si>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</si>
  <si>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</si>
  <si>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</si>
  <si>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</si>
  <si>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</si>
  <si>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</si>
  <si>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</si>
  <si>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</si>
  <si>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</si>
  <si>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</si>
  <si>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</si>
  <si>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</si>
  <si>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</si>
  <si>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</si>
  <si>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</si>
  <si>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</si>
  <si>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</si>
  <si>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</si>
  <si>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</si>
  <si>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</si>
  <si>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</si>
  <si>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</si>
  <si>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</si>
  <si>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</si>
  <si>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</si>
  <si>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</si>
  <si>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</si>
  <si>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</si>
  <si>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</si>
  <si>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</si>
  <si>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</si>
  <si>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</si>
  <si>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</si>
  <si>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</si>
  <si>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</si>
  <si>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</si>
  <si>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</si>
  <si>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</si>
  <si>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</si>
  <si>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</si>
  <si>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</si>
  <si>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</si>
  <si>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</si>
  <si>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</si>
  <si>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</si>
  <si>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</si>
  <si>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</si>
  <si>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</si>
  <si>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</si>
  <si>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</si>
  <si>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</si>
  <si>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</si>
  <si>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</si>
  <si>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</si>
  <si>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</si>
  <si>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</si>
  <si>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</si>
  <si>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</si>
  <si>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</si>
  <si>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</si>
  <si>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</si>
  <si>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</si>
  <si>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</si>
  <si>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</si>
  <si>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</si>
  <si>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</si>
  <si>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</si>
  <si>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</si>
  <si>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</si>
  <si>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</si>
  <si>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</si>
  <si>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</si>
  <si>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</si>
  <si>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</si>
  <si>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</si>
  <si>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</si>
  <si>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</si>
  <si>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</si>
  <si>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</si>
  <si>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</si>
  <si>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</si>
  <si>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</si>
  <si>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</si>
  <si>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</si>
  <si>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</si>
  <si>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</si>
  <si>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</si>
  <si>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</si>
  <si>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</si>
  <si>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</si>
  <si>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</si>
  <si>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</si>
  <si>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</si>
  <si>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</si>
  <si>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</si>
  <si>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</si>
  <si>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</si>
  <si>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</si>
  <si>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</si>
  <si>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</si>
  <si>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</si>
  <si>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</si>
  <si>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</si>
  <si>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</si>
  <si>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</si>
  <si>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</si>
  <si>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</si>
  <si>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</si>
  <si>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</si>
  <si>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</si>
  <si>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</si>
  <si>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</si>
  <si>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</si>
  <si>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</si>
  <si>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</si>
  <si>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</si>
  <si>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</si>
  <si>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</si>
  <si>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</si>
  <si>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</si>
  <si>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</si>
  <si>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</si>
  <si>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</si>
  <si>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</si>
  <si>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</si>
  <si>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</si>
  <si>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</si>
  <si>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</si>
  <si>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</si>
  <si>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</si>
  <si>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</si>
  <si>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</si>
  <si>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</si>
  <si>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</si>
  <si>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</si>
  <si>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</si>
  <si>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</si>
  <si>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</si>
  <si>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</si>
  <si>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</si>
  <si>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</si>
  <si>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</si>
  <si>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</si>
  <si>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</si>
  <si>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</si>
  <si>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</si>
  <si>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</si>
  <si>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</si>
  <si>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</si>
  <si>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</si>
  <si>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</si>
  <si>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</si>
  <si>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</si>
  <si>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</si>
  <si>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</si>
  <si>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</si>
  <si>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</si>
  <si>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</si>
  <si>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</si>
  <si>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</si>
  <si>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</si>
  <si>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</si>
  <si>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</si>
  <si>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</si>
  <si>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</si>
  <si>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</si>
  <si>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</si>
  <si>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</si>
  <si>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</si>
  <si>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</si>
  <si>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</si>
  <si>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</si>
  <si>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</si>
  <si>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</si>
  <si>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</si>
  <si>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</si>
  <si>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</si>
  <si>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</si>
  <si>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</si>
  <si>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</si>
  <si>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</si>
  <si>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</si>
  <si>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</si>
  <si>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</si>
  <si>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</si>
  <si>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</si>
  <si>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</si>
  <si>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</si>
  <si>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</si>
  <si>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</si>
  <si>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</si>
  <si>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</si>
  <si>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</si>
  <si>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</si>
  <si>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</si>
  <si>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</si>
  <si>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</si>
  <si>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</si>
  <si>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</si>
  <si>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</si>
  <si>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</si>
  <si>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</si>
  <si>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</si>
  <si>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</si>
  <si>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</si>
  <si>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</si>
  <si>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</si>
  <si>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</si>
  <si>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</si>
  <si>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</si>
  <si>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</si>
  <si>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</si>
  <si>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</si>
  <si>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</si>
  <si>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</si>
  <si>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</si>
  <si>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</si>
  <si>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</si>
  <si>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</si>
  <si>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</si>
  <si>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</si>
  <si>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</si>
  <si>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</si>
  <si>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</si>
  <si>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</si>
  <si>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</si>
  <si>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</si>
  <si>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</si>
  <si>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</si>
  <si>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</si>
  <si>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</si>
  <si>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</si>
  <si>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</si>
  <si>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</si>
  <si>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</si>
  <si>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</si>
  <si>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</si>
  <si>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</si>
  <si>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</si>
  <si>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</si>
  <si>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</si>
  <si>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</si>
  <si>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</si>
  <si>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</si>
  <si>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</si>
  <si>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</si>
  <si>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</si>
  <si>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</si>
  <si>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</si>
  <si>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</si>
  <si>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</si>
  <si>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</si>
  <si>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</si>
  <si>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</si>
  <si>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</si>
  <si>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</si>
  <si>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</si>
  <si>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</si>
  <si>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</si>
  <si>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</si>
  <si>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</si>
  <si>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</si>
  <si>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</si>
  <si>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</si>
  <si>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</si>
  <si>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</si>
  <si>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</si>
  <si>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</si>
  <si>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</si>
  <si>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</si>
  <si>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</si>
  <si>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</si>
  <si>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</si>
  <si>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</si>
  <si>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</si>
  <si>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</si>
  <si>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</si>
  <si>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</si>
  <si>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</si>
  <si>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</si>
  <si>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</si>
  <si>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</si>
  <si>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</si>
  <si>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</si>
  <si>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</si>
  <si>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</si>
  <si>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</si>
  <si>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</si>
  <si>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</si>
  <si>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</si>
  <si>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</si>
  <si>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</si>
  <si>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</si>
  <si>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</si>
  <si>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</si>
  <si>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</si>
  <si>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</si>
  <si>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</si>
  <si>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</si>
  <si>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</si>
  <si>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</si>
  <si>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</si>
  <si>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</si>
  <si>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</si>
  <si>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</si>
  <si>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</si>
  <si>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</si>
  <si>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</si>
  <si>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</si>
  <si>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</si>
  <si>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</si>
  <si>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</si>
  <si>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</si>
  <si>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</si>
  <si>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</si>
  <si>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</si>
  <si>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</si>
  <si>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</si>
  <si>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</si>
  <si>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</si>
  <si>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</si>
  <si>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</si>
  <si>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</si>
  <si>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</si>
  <si>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</si>
  <si>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</si>
  <si>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</si>
  <si>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</si>
  <si>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</si>
  <si>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</si>
  <si>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</si>
  <si>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</si>
  <si>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</si>
  <si>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</si>
  <si>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</si>
  <si>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</si>
  <si>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</si>
  <si>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</si>
  <si>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</si>
  <si>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</si>
  <si>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</si>
  <si>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</si>
  <si>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</si>
  <si>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</si>
  <si>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</si>
  <si>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</si>
  <si>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</si>
  <si>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</si>
  <si>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</si>
  <si>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</si>
  <si>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</si>
  <si>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</si>
  <si>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</si>
  <si>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</si>
  <si>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</si>
  <si>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</si>
  <si>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</si>
  <si>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</si>
  <si>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</si>
  <si>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</si>
  <si>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</si>
  <si>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</si>
  <si>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</si>
  <si>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</si>
  <si>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</si>
  <si>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</si>
  <si>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</si>
  <si>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</si>
  <si>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</si>
  <si>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</si>
  <si>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</si>
  <si>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</si>
  <si>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</si>
  <si>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</si>
  <si>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</si>
  <si>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</si>
  <si>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</si>
  <si>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</si>
  <si>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</si>
  <si>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</si>
  <si>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</si>
  <si>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</si>
  <si>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</si>
  <si>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</si>
  <si>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</si>
  <si>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</si>
  <si>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</si>
  <si>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</si>
  <si>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</si>
  <si>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</si>
  <si>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</si>
  <si>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</si>
  <si>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</si>
  <si>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</si>
  <si>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</si>
  <si>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</si>
  <si>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</si>
  <si>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</si>
  <si>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</si>
  <si>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</si>
  <si>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</si>
  <si>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</si>
  <si>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</si>
  <si>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</si>
  <si>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</si>
  <si>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</si>
  <si>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</si>
  <si>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</si>
  <si>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</si>
  <si>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</si>
  <si>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</si>
  <si>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</si>
  <si>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</si>
  <si>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</si>
  <si>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</si>
  <si>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</si>
  <si>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</si>
  <si>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</si>
  <si>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</si>
  <si>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</si>
  <si>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</si>
  <si>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</si>
  <si>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</si>
  <si>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</si>
  <si>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</si>
  <si>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</si>
  <si>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</si>
  <si>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</si>
  <si>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</si>
  <si>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</si>
  <si>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</si>
  <si>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</si>
  <si>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</si>
  <si>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</si>
  <si>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</si>
  <si>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</si>
  <si>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</si>
  <si>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</si>
  <si>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</si>
  <si>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</si>
  <si>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</si>
  <si>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</si>
  <si>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</si>
  <si>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</si>
  <si>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</si>
  <si>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</si>
  <si>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</si>
  <si>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</si>
  <si>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</si>
  <si>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</si>
  <si>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</si>
  <si>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</si>
  <si>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</si>
  <si>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</si>
  <si>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</si>
  <si>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</si>
  <si>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</si>
  <si>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</si>
  <si>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</si>
  <si>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</si>
  <si>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</si>
  <si>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</si>
  <si>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</si>
  <si>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</si>
  <si>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</si>
  <si>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</si>
  <si>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</si>
  <si>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</si>
  <si>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</si>
  <si>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</si>
  <si>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</si>
  <si>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</si>
  <si>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</si>
  <si>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</si>
  <si>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</si>
  <si>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</si>
  <si>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</si>
  <si>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</si>
  <si>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</si>
  <si>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</si>
  <si>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</si>
  <si>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</si>
  <si>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</si>
  <si>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</si>
  <si>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</si>
  <si>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</si>
  <si>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</si>
  <si>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</si>
  <si>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</si>
  <si>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</si>
  <si>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</si>
  <si>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</si>
  <si>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</si>
  <si>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</si>
  <si>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</si>
  <si>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</si>
  <si>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</si>
  <si>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</si>
  <si>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</si>
  <si>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</si>
  <si>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</si>
  <si>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</si>
  <si>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</si>
  <si>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</si>
  <si>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</si>
  <si>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</si>
  <si>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</si>
  <si>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</si>
  <si>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</si>
  <si>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</si>
  <si>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</si>
  <si>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</si>
  <si>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</si>
  <si>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</si>
  <si>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</si>
  <si>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</si>
  <si>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</si>
  <si>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</si>
  <si>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</si>
  <si>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</si>
  <si>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</si>
  <si>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</si>
  <si>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</si>
  <si>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</si>
  <si>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</si>
  <si>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</si>
  <si>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</si>
  <si>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</si>
  <si>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</si>
  <si>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</si>
  <si>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</si>
  <si>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</si>
  <si>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</si>
  <si>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</si>
  <si>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</si>
  <si>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</si>
  <si>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</si>
  <si>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</si>
  <si>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</si>
  <si>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</si>
  <si>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</si>
  <si>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</si>
  <si>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</si>
  <si>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</si>
  <si>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</si>
  <si>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</si>
  <si>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</si>
  <si>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</si>
  <si>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</si>
  <si>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</si>
  <si>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</si>
  <si>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</si>
  <si>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</si>
  <si>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</si>
  <si>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</si>
  <si>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</si>
  <si>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</si>
  <si>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</si>
  <si>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</si>
  <si>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</si>
  <si>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</si>
  <si>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</si>
  <si>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</si>
  <si>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</si>
  <si>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</si>
  <si>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</si>
  <si>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</si>
  <si>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</si>
  <si>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</si>
  <si>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</si>
  <si>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</si>
  <si>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</si>
  <si>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</si>
  <si>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</si>
  <si>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</si>
  <si>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</si>
  <si>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</si>
  <si>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</si>
  <si>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</si>
  <si>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</si>
  <si>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</si>
  <si>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</si>
  <si>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</si>
  <si>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</si>
  <si>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</si>
  <si>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</si>
  <si>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</si>
  <si>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</si>
  <si>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</si>
  <si>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</si>
  <si>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</si>
  <si>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</si>
  <si>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</si>
  <si>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</si>
  <si>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</si>
  <si>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</si>
  <si>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</si>
  <si>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</si>
  <si>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</si>
  <si>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</si>
  <si>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</si>
  <si>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</si>
  <si>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</si>
  <si>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</si>
  <si>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</si>
  <si>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</si>
  <si>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</si>
  <si>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</si>
  <si>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</si>
  <si>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</si>
  <si>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</si>
  <si>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</si>
  <si>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</si>
  <si>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</si>
  <si>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</si>
  <si>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</si>
  <si>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</si>
  <si>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</si>
  <si>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</si>
  <si>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</si>
  <si>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</si>
  <si>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</si>
  <si>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</si>
  <si>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</si>
  <si>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</si>
  <si>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</si>
  <si>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</si>
  <si>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</si>
  <si>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</si>
  <si>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</si>
  <si>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</si>
  <si>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</si>
  <si>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</si>
  <si>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</si>
  <si>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</si>
  <si>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</si>
  <si>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</si>
  <si>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</si>
  <si>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</si>
  <si>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</si>
  <si>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</si>
  <si>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</si>
  <si>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</si>
  <si>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</si>
  <si>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</si>
  <si>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</si>
  <si>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</si>
  <si>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</si>
  <si>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</si>
  <si>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</si>
  <si>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</si>
  <si>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</si>
  <si>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</si>
  <si>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</si>
  <si>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</si>
  <si>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</si>
  <si>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</si>
  <si>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</si>
  <si>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</si>
  <si>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</si>
  <si>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</si>
  <si>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</si>
  <si>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</si>
  <si>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</si>
  <si>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</si>
  <si>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</si>
  <si>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</si>
  <si>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</si>
  <si>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</si>
  <si>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</si>
  <si>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</si>
  <si>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</si>
  <si>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</si>
  <si>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</si>
  <si>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</si>
  <si>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</si>
  <si>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</si>
  <si>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</si>
  <si>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</si>
  <si>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</si>
  <si>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</si>
  <si>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</si>
  <si>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</si>
  <si>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</si>
  <si>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</si>
  <si>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</si>
  <si>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</si>
  <si>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</si>
  <si>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</si>
  <si>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</si>
  <si>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</si>
  <si>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</si>
  <si>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</si>
  <si>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</si>
  <si>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</si>
  <si>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</si>
  <si>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</si>
  <si>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</si>
  <si>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</si>
  <si>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</si>
  <si>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</si>
  <si>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</si>
  <si>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</si>
  <si>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</si>
  <si>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</si>
  <si>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</si>
  <si>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</si>
  <si>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</si>
  <si>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</si>
  <si>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</si>
  <si>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</si>
  <si>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</si>
  <si>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</si>
  <si>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</si>
  <si>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</si>
  <si>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</si>
  <si>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</si>
  <si>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</si>
  <si>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</si>
  <si>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</si>
  <si>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</si>
  <si>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</si>
  <si>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</si>
  <si>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</si>
  <si>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</si>
  <si>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</si>
  <si>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</si>
  <si>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</si>
  <si>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</si>
  <si>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</si>
  <si>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</si>
  <si>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</si>
  <si>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</si>
  <si>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</si>
  <si>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</si>
  <si>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</si>
  <si>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</si>
  <si>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</si>
  <si>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</si>
  <si>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</si>
  <si>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</si>
  <si>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</si>
  <si>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</si>
  <si>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</si>
  <si>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</si>
  <si>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</si>
  <si>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</si>
  <si>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</si>
  <si>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</si>
  <si>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</si>
  <si>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</si>
  <si>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</si>
  <si>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</si>
  <si>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</si>
  <si>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</si>
  <si>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</si>
  <si>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</si>
  <si>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</si>
  <si>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</si>
  <si>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</si>
  <si>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</si>
  <si>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</si>
  <si>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</si>
  <si>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</si>
  <si>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</si>
  <si>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</si>
  <si>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</si>
  <si>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</si>
  <si>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</si>
  <si>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</si>
  <si>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</si>
  <si>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</si>
  <si>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</si>
  <si>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</si>
  <si>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</si>
  <si>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</si>
  <si>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</si>
  <si>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</si>
  <si>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</si>
  <si>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</si>
  <si>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</si>
  <si>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</si>
  <si>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</si>
  <si>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</si>
  <si>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</si>
  <si>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</si>
  <si>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</si>
  <si>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</si>
  <si>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</si>
  <si>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</si>
  <si>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</si>
  <si>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</si>
  <si>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</si>
  <si>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</si>
  <si>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</si>
  <si>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</si>
  <si>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</si>
  <si>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</si>
  <si>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</si>
  <si>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</si>
  <si>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</si>
  <si>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</si>
  <si>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</si>
  <si>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</si>
  <si>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</si>
  <si>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</si>
  <si>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</si>
  <si>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</si>
  <si>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</si>
  <si>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</si>
  <si>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</si>
  <si>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</si>
  <si>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</si>
  <si>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</si>
  <si>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</si>
  <si>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</si>
  <si>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</si>
  <si>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</si>
  <si>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</si>
  <si>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</si>
  <si>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</si>
  <si>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</si>
  <si>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</si>
  <si>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</si>
  <si>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</si>
  <si>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</si>
  <si>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</si>
  <si>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</si>
  <si>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</si>
  <si>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</si>
  <si>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</si>
  <si>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</si>
  <si>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</si>
  <si>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</si>
  <si>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</si>
  <si>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</si>
  <si>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</si>
  <si>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</si>
  <si>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</si>
  <si>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</si>
  <si>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</si>
  <si>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</si>
  <si>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</si>
  <si>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</si>
  <si>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</si>
  <si>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</si>
  <si>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</si>
  <si>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</si>
  <si>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</si>
  <si>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</si>
  <si>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</si>
  <si>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</si>
  <si>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</si>
  <si>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</si>
  <si>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</si>
  <si>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</si>
  <si>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</si>
  <si>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</si>
  <si>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</si>
  <si>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</si>
  <si>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</si>
  <si>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</si>
  <si>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</si>
  <si>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</si>
  <si>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</si>
  <si>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</si>
  <si>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</si>
  <si>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</si>
  <si>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</si>
  <si>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</si>
  <si>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</si>
  <si>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</si>
  <si>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</si>
  <si>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</si>
  <si>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</si>
  <si>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</si>
  <si>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</si>
  <si>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</si>
  <si>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</si>
  <si>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</si>
  <si>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</si>
  <si>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</si>
  <si>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</si>
  <si>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</si>
  <si>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</si>
  <si>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</si>
  <si>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</si>
  <si>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</si>
  <si>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</si>
  <si>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</si>
  <si>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</si>
  <si>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</si>
  <si>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</si>
  <si>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</si>
  <si>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</si>
  <si>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</si>
  <si>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</si>
  <si>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</si>
  <si>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</si>
  <si>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</si>
  <si>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</si>
  <si>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</si>
  <si>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</si>
  <si>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</si>
  <si>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</si>
  <si>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</si>
  <si>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</si>
  <si>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</si>
  <si>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</si>
  <si>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</si>
  <si>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</si>
  <si>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</si>
  <si>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</si>
  <si>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</si>
  <si>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</si>
  <si>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</si>
  <si>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</si>
  <si>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</si>
  <si>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</si>
  <si>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</si>
  <si>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</si>
  <si>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</si>
  <si>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</si>
  <si>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</si>
  <si>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</si>
  <si>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</si>
  <si>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</si>
  <si>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</si>
  <si>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</si>
  <si>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</si>
  <si>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</si>
  <si>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</si>
  <si>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</si>
  <si>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</si>
  <si>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</si>
  <si>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</si>
  <si>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</si>
  <si>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</si>
  <si>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</si>
  <si>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</si>
  <si>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</si>
  <si>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</si>
  <si>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</si>
  <si>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</si>
  <si>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</si>
  <si>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</si>
  <si>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</si>
  <si>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</si>
  <si>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</si>
  <si>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</si>
  <si>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</si>
  <si>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</si>
  <si>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</si>
  <si>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</si>
  <si>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</si>
  <si>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</si>
  <si>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</si>
  <si>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</si>
  <si>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</si>
  <si>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</si>
  <si>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</si>
  <si>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</si>
  <si>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</si>
  <si>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</si>
  <si>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</si>
  <si>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</si>
  <si>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</si>
  <si>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</si>
  <si>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</si>
  <si>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</si>
  <si>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</si>
  <si>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</si>
  <si>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</si>
  <si>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</si>
  <si>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</si>
  <si>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</si>
  <si>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</si>
  <si>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</si>
  <si>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</si>
  <si>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</si>
  <si>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</si>
  <si>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</si>
  <si>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</si>
  <si>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</si>
  <si>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</si>
  <si>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</si>
  <si>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</si>
  <si>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</si>
  <si>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</si>
  <si>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</si>
  <si>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</si>
  <si>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</si>
  <si>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</si>
  <si>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</si>
  <si>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</si>
  <si>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</si>
  <si>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</si>
  <si>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</si>
  <si>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</si>
  <si>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</si>
  <si>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</si>
  <si>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</si>
  <si>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</si>
  <si>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</si>
  <si>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</si>
  <si>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</si>
  <si>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</si>
  <si>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</si>
  <si>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</si>
  <si>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</si>
  <si>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</si>
  <si>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</si>
  <si>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</si>
  <si>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</si>
  <si>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</si>
  <si>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</si>
  <si>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</si>
  <si>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</si>
  <si>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</si>
  <si>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</si>
  <si>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</si>
  <si>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</si>
  <si>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</si>
  <si>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</si>
  <si>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</si>
  <si>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</si>
  <si>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</si>
  <si>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</si>
  <si>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</si>
  <si>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</si>
  <si>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</si>
  <si>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</si>
  <si>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</si>
  <si>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</si>
  <si>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</si>
  <si>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</si>
  <si>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</si>
  <si>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</si>
  <si>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</si>
  <si>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</si>
  <si>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</si>
  <si>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</si>
  <si>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</si>
  <si>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</si>
  <si>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</si>
  <si>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</si>
  <si>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</si>
  <si>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</si>
  <si>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</si>
  <si>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</si>
  <si>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</si>
  <si>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</si>
  <si>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</si>
  <si>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</si>
  <si>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</si>
  <si>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</si>
  <si>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</si>
  <si>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</si>
  <si>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</si>
  <si>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</si>
  <si>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</si>
  <si>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</si>
  <si>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</si>
  <si>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</si>
  <si>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</si>
  <si>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</si>
  <si>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</si>
  <si>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</si>
  <si>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</si>
  <si>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</si>
  <si>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</si>
  <si>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</si>
  <si>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</si>
  <si>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</si>
  <si>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</si>
  <si>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</si>
  <si>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</si>
  <si>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</si>
  <si>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</si>
  <si>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</si>
  <si>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</si>
  <si>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</si>
  <si>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</si>
  <si>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</si>
  <si>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</si>
  <si>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</si>
  <si>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</si>
  <si>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</si>
  <si>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</si>
  <si>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</si>
  <si>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</si>
  <si>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</si>
  <si>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</si>
  <si>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</si>
  <si>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</si>
  <si>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</si>
  <si>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</si>
  <si>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</si>
  <si>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</si>
  <si>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</si>
  <si>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</si>
  <si>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</si>
  <si>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</si>
  <si>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</si>
  <si>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</si>
  <si>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</si>
  <si>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</si>
  <si>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</si>
  <si>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</si>
  <si>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</si>
  <si>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</si>
  <si>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</si>
  <si>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</si>
  <si>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</si>
  <si>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</si>
  <si>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</si>
  <si>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</si>
  <si>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</si>
  <si>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</si>
  <si>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</si>
  <si>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</si>
  <si>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</si>
  <si>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</si>
  <si>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</si>
  <si>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</si>
  <si>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</si>
  <si>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</si>
  <si>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</si>
  <si>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</si>
  <si>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</si>
  <si>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</si>
  <si>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</si>
  <si>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</si>
  <si>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</si>
  <si>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</si>
  <si>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</si>
  <si>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</si>
  <si>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</si>
  <si>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</si>
  <si>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</si>
  <si>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</si>
  <si>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</si>
  <si>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</si>
  <si>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</si>
  <si>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</si>
  <si>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</si>
  <si>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</si>
  <si>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</si>
  <si>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</si>
  <si>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</si>
  <si>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</si>
  <si>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</si>
  <si>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</si>
  <si>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</si>
  <si>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</si>
  <si>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</si>
  <si>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</si>
  <si>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</si>
  <si>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</si>
  <si>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</si>
  <si>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</si>
  <si>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</si>
  <si>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</si>
  <si>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</si>
  <si>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</si>
  <si>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</si>
  <si>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</si>
  <si>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</si>
  <si>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</si>
  <si>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</si>
  <si>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</si>
  <si>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</si>
  <si>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</si>
  <si>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</si>
  <si>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</si>
  <si>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</si>
  <si>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</si>
  <si>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</si>
  <si>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</si>
  <si>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</si>
  <si>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</si>
  <si>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</si>
  <si>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</si>
  <si>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</si>
  <si>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</si>
  <si>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</si>
  <si>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</si>
  <si>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</si>
  <si>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</si>
  <si>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</si>
  <si>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</si>
  <si>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</si>
  <si>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</si>
  <si>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</si>
  <si>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</si>
  <si>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</si>
  <si>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</si>
  <si>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</si>
  <si>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</si>
  <si>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</si>
  <si>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</si>
  <si>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</si>
  <si>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</si>
  <si>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</si>
  <si>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</si>
  <si>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</si>
  <si>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</si>
  <si>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</si>
  <si>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</si>
  <si>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</si>
  <si>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</si>
  <si>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</si>
  <si>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</si>
  <si>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</si>
  <si>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</si>
  <si>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</si>
  <si>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</si>
  <si>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</si>
  <si>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</si>
  <si>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</si>
  <si>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</si>
  <si>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</si>
  <si>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</si>
  <si>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</si>
  <si>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</si>
  <si>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</si>
  <si>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</si>
  <si>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</si>
  <si>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</si>
  <si>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</si>
  <si>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</si>
  <si>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</si>
  <si>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</si>
  <si>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</si>
  <si>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</si>
  <si>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</si>
  <si>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</si>
  <si>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</si>
  <si>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</si>
  <si>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</si>
  <si>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</si>
  <si>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</si>
  <si>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</si>
  <si>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</si>
  <si>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</si>
  <si>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</si>
  <si>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</si>
  <si>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</si>
  <si>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</si>
  <si>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</si>
  <si>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</si>
  <si>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</si>
  <si>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</si>
  <si>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</si>
  <si>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</si>
  <si>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</si>
  <si>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</si>
  <si>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</si>
  <si>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</si>
  <si>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</si>
  <si>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</si>
  <si>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</si>
  <si>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</si>
  <si>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</si>
  <si>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</si>
  <si>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</si>
  <si>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</si>
  <si>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</si>
  <si>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</si>
  <si>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</si>
  <si>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</si>
  <si>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</si>
  <si>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</si>
  <si>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</si>
  <si>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</si>
  <si>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</si>
  <si>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</si>
  <si>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</si>
  <si>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</si>
  <si>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</si>
  <si>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</si>
  <si>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</si>
  <si>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</si>
  <si>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</si>
  <si>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</si>
  <si>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</si>
  <si>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</si>
  <si>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</si>
  <si>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</si>
  <si>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</si>
  <si>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</si>
  <si>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</si>
  <si>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</si>
  <si>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</si>
  <si>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</si>
  <si>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</si>
  <si>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</si>
  <si>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</si>
  <si>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</si>
  <si>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</si>
  <si>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</si>
  <si>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</si>
  <si>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</si>
  <si>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</si>
  <si>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</si>
  <si>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</si>
  <si>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</si>
  <si>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</si>
  <si>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</si>
  <si>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</si>
  <si>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</si>
  <si>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</si>
  <si>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</si>
  <si>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</si>
  <si>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</si>
  <si>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</si>
  <si>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</si>
  <si>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</si>
  <si>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</si>
  <si>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</si>
  <si>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</si>
  <si>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</si>
  <si>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</si>
  <si>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</si>
  <si>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</si>
  <si>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</si>
  <si>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</si>
  <si>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</si>
  <si>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</si>
  <si>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</si>
  <si>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</si>
  <si>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</si>
  <si>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</si>
  <si>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</si>
  <si>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</si>
  <si>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</si>
  <si>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</si>
  <si>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</si>
  <si>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</si>
  <si>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</si>
  <si>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</si>
  <si>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</si>
  <si>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</si>
  <si>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</si>
  <si>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</si>
  <si>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</si>
  <si>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</si>
  <si>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</si>
  <si>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</si>
  <si>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</si>
  <si>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</si>
  <si>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</si>
  <si>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</si>
  <si>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</si>
  <si>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</si>
  <si>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</si>
  <si>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</si>
  <si>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</si>
  <si>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</si>
  <si>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</si>
  <si>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</si>
  <si>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</si>
  <si>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</si>
  <si>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</si>
  <si>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</si>
  <si>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</si>
  <si>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</si>
  <si>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</si>
  <si>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</si>
  <si>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</si>
  <si>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</si>
  <si>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</si>
  <si>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</si>
  <si>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</si>
  <si>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</si>
  <si>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</si>
  <si>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</si>
  <si>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</si>
  <si>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</si>
  <si>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</si>
  <si>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</si>
  <si>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</si>
  <si>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</si>
  <si>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</si>
  <si>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</si>
  <si>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</si>
  <si>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</si>
  <si>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</si>
  <si>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</si>
  <si>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</si>
  <si>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</si>
  <si>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</si>
  <si>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</si>
  <si>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</si>
  <si>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</si>
  <si>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</si>
  <si>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</si>
  <si>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</si>
  <si>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</si>
  <si>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</si>
  <si>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</si>
  <si>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</si>
  <si>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</si>
  <si>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</si>
  <si>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</si>
  <si>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</si>
  <si>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</si>
  <si>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</si>
  <si>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</si>
  <si>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</si>
  <si>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</si>
  <si>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</si>
  <si>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</si>
  <si>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</si>
  <si>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</si>
  <si>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</si>
  <si>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</si>
  <si>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</si>
  <si>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</si>
  <si>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</si>
  <si>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</si>
  <si>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</si>
  <si>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</si>
  <si>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</si>
  <si>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</si>
  <si>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</si>
  <si>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</si>
  <si>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</si>
  <si>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</si>
  <si>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</si>
  <si>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</si>
  <si>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</si>
  <si>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</si>
  <si>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</si>
  <si>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</si>
  <si>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</si>
  <si>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</si>
  <si>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</si>
  <si>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</si>
  <si>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</si>
  <si>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</si>
  <si>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</si>
  <si>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</si>
  <si>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</si>
  <si>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</si>
  <si>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</si>
  <si>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</si>
  <si>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</si>
  <si>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</si>
  <si>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</si>
  <si>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</si>
  <si>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</si>
  <si>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</si>
  <si>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</si>
  <si>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</si>
  <si>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</si>
  <si>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</si>
  <si>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</si>
  <si>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</si>
  <si>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</si>
  <si>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</si>
  <si>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</si>
  <si>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</si>
  <si>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</si>
  <si>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</si>
  <si>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</si>
  <si>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</si>
  <si>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</si>
  <si>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</si>
  <si>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</si>
  <si>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</si>
  <si>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</si>
  <si>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</si>
  <si>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</si>
  <si>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</si>
  <si>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</si>
  <si>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</si>
  <si>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</si>
  <si>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</si>
  <si>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</si>
  <si>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</si>
  <si>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</si>
  <si>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</si>
  <si>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</si>
  <si>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</si>
  <si>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</si>
  <si>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</si>
  <si>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</si>
  <si>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</si>
  <si>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</si>
  <si>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</si>
  <si>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</si>
  <si>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</si>
  <si>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</si>
  <si>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</si>
  <si>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</si>
  <si>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</si>
  <si>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</si>
  <si>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</si>
  <si>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</si>
  <si>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</si>
  <si>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</si>
  <si>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</si>
  <si>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</si>
  <si>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</si>
  <si>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</si>
  <si>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</si>
  <si>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</si>
  <si>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</si>
  <si>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</si>
  <si>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</si>
  <si>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</si>
  <si>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</si>
  <si>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</si>
  <si>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</si>
  <si>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</si>
  <si>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</si>
  <si>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</si>
  <si>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</si>
  <si>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</si>
  <si>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</si>
  <si>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</si>
  <si>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</si>
  <si>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</si>
  <si>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</si>
  <si>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</si>
  <si>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</si>
  <si>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</si>
  <si>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</si>
  <si>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</si>
  <si>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</si>
  <si>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</si>
  <si>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</si>
  <si>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</si>
  <si>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</si>
  <si>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</si>
  <si>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</si>
  <si>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</si>
  <si>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</si>
  <si>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</si>
  <si>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</si>
  <si>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</si>
  <si>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</si>
  <si>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</si>
  <si>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</si>
  <si>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</si>
  <si>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</si>
  <si>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</si>
  <si>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</si>
  <si>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</si>
  <si>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</si>
  <si>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</si>
  <si>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</si>
  <si>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</si>
  <si>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</si>
  <si>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</si>
  <si>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</si>
  <si>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</si>
  <si>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</si>
  <si>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</si>
  <si>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</si>
  <si>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</si>
  <si>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</si>
  <si>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</si>
  <si>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</si>
  <si>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</si>
  <si>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</si>
  <si>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</si>
  <si>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</si>
  <si>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</si>
  <si>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</si>
  <si>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</si>
  <si>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</si>
  <si>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</si>
  <si>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</si>
  <si>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</si>
  <si>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</si>
  <si>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</si>
  <si>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</si>
  <si>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</si>
  <si>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</si>
  <si>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</si>
  <si>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</si>
  <si>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</si>
  <si>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</si>
  <si>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</si>
  <si>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</si>
  <si>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</si>
  <si>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</si>
  <si>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</si>
  <si>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</si>
  <si>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</si>
  <si>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</si>
  <si>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</si>
  <si>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</si>
  <si>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</si>
  <si>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</si>
  <si>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</si>
  <si>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</si>
  <si>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</si>
  <si>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</si>
  <si>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</si>
  <si>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</si>
  <si>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</si>
  <si>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</si>
  <si>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</si>
  <si>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</si>
  <si>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</si>
  <si>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</si>
  <si>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</si>
  <si>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</si>
  <si>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</si>
  <si>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</si>
  <si>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</si>
  <si>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</si>
  <si>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</si>
  <si>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</si>
  <si>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</si>
  <si>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</si>
  <si>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</si>
  <si>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</si>
  <si>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</si>
  <si>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</si>
  <si>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</si>
  <si>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</si>
  <si>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</si>
  <si>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</si>
  <si>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</si>
  <si>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</si>
  <si>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</si>
  <si>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</si>
  <si>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</si>
  <si>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</si>
  <si>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</si>
  <si>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</si>
  <si>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</si>
  <si>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</si>
  <si>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</si>
  <si>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</si>
  <si>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</si>
  <si>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</si>
  <si>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</si>
  <si>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</si>
  <si>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</si>
  <si>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</si>
  <si>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</si>
  <si>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</si>
  <si>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</si>
  <si>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</si>
  <si>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</si>
  <si>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</si>
  <si>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</si>
  <si>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</si>
  <si>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</si>
  <si>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</si>
  <si>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</si>
  <si>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</si>
  <si>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</si>
  <si>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</si>
  <si>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</si>
  <si>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</si>
  <si>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</si>
  <si>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</si>
  <si>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</si>
  <si>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</si>
  <si>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</si>
  <si>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</si>
  <si>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</si>
  <si>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</si>
  <si>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</si>
  <si>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</si>
  <si>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</si>
  <si>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</si>
  <si>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</si>
  <si>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</si>
  <si>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</si>
  <si>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</si>
  <si>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</si>
  <si>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</si>
  <si>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</si>
  <si>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</si>
  <si>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</si>
  <si>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</si>
  <si>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</si>
  <si>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</si>
  <si>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</si>
  <si>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</si>
  <si>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</si>
  <si>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</si>
  <si>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</si>
  <si>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</si>
  <si>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</si>
  <si>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</si>
  <si>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</si>
  <si>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</si>
  <si>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</si>
  <si>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</si>
  <si>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</si>
  <si>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</si>
  <si>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</si>
  <si>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</si>
  <si>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</si>
  <si>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</si>
  <si>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</si>
  <si>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</si>
  <si>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</si>
  <si>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</si>
  <si>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</si>
  <si>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</si>
  <si>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</si>
  <si>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</si>
  <si>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</si>
  <si>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</si>
  <si>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</si>
  <si>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</si>
  <si>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</si>
  <si>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</si>
  <si>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</si>
  <si>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</si>
  <si>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</si>
  <si>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</si>
  <si>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</si>
  <si>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</si>
  <si>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</si>
  <si>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</si>
  <si>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</si>
  <si>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</si>
  <si>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</si>
  <si>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</si>
  <si>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</si>
  <si>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</si>
  <si>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</si>
  <si>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</si>
  <si>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</si>
  <si>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</si>
  <si>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</si>
  <si>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</si>
  <si>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</si>
  <si>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</si>
  <si>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</si>
  <si>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</si>
  <si>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</si>
  <si>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</si>
  <si>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</si>
  <si>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</si>
  <si>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</si>
  <si>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</si>
  <si>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</si>
  <si>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</si>
  <si>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</si>
  <si>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</si>
  <si>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</si>
  <si>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</si>
  <si>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</si>
  <si>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</si>
  <si>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</si>
  <si>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</si>
  <si>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</si>
  <si>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</si>
  <si>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</si>
  <si>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</si>
  <si>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</si>
  <si>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</si>
  <si>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</si>
  <si>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</si>
  <si>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</si>
  <si>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</si>
  <si>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</si>
  <si>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</si>
  <si>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</si>
  <si>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</si>
  <si>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</si>
  <si>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</si>
  <si>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</si>
  <si>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</si>
  <si>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</si>
  <si>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</si>
  <si>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</si>
  <si>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</si>
  <si>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</si>
  <si>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</si>
  <si>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</si>
  <si>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</si>
  <si>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</si>
  <si>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</si>
  <si>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</si>
  <si>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</si>
  <si>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</si>
  <si>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</si>
  <si>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</si>
  <si>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</si>
  <si>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</si>
  <si>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</si>
  <si>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</si>
  <si>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</si>
  <si>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</si>
  <si>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</si>
  <si>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</si>
  <si>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</si>
  <si>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</si>
  <si>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</si>
  <si>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</si>
  <si>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</si>
  <si>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</si>
  <si>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</si>
  <si>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</si>
  <si>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</si>
  <si>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</si>
  <si>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</si>
  <si>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</si>
  <si>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</si>
  <si>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</si>
  <si>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</si>
  <si>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</si>
  <si>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</si>
  <si>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</si>
  <si>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</si>
  <si>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</si>
  <si>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</si>
  <si>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</si>
  <si>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</si>
  <si>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</si>
  <si>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</si>
  <si>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</si>
  <si>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</si>
  <si>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</si>
  <si>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</si>
  <si>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</si>
  <si>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</si>
  <si>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</si>
  <si>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</si>
  <si>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</si>
  <si>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</si>
  <si>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</si>
  <si>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</si>
  <si>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</si>
  <si>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</si>
  <si>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</si>
  <si>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</si>
  <si>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</si>
  <si>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</si>
  <si>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</si>
  <si>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</si>
  <si>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</si>
  <si>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</si>
  <si>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</si>
  <si>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</si>
  <si>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</si>
  <si>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</si>
  <si>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</si>
  <si>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</si>
  <si>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</si>
  <si>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</si>
  <si>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</si>
  <si>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</si>
  <si>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</si>
  <si>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</si>
  <si>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</si>
  <si>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</si>
  <si>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</si>
  <si>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</si>
  <si>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</si>
  <si>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</si>
  <si>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</si>
  <si>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</si>
  <si>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</si>
  <si>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</si>
  <si>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</si>
  <si>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</si>
  <si>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</si>
  <si>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</si>
  <si>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</si>
  <si>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</si>
  <si>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</si>
  <si>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</si>
  <si>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</si>
  <si>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</si>
  <si>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</si>
  <si>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</si>
  <si>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</si>
  <si>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</si>
  <si>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</si>
  <si>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</si>
  <si>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</si>
  <si>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</si>
  <si>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</si>
  <si>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</si>
  <si>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</si>
  <si>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</si>
  <si>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</si>
  <si>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</si>
  <si>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</si>
  <si>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</si>
  <si>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</si>
  <si>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</si>
  <si>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</si>
  <si>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</si>
  <si>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</si>
  <si>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</si>
  <si>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</si>
  <si>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</si>
  <si>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</si>
  <si>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</si>
  <si>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</si>
  <si>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</si>
  <si>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</si>
  <si>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</si>
  <si>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</si>
  <si>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</si>
  <si>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</si>
  <si>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</si>
  <si>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</si>
  <si>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</si>
  <si>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</si>
  <si>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</si>
  <si>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</si>
  <si>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</si>
  <si>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</si>
  <si>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</si>
  <si>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</si>
  <si>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</si>
  <si>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</si>
  <si>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</si>
  <si>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</si>
  <si>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</si>
  <si>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</si>
  <si>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</si>
  <si>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</si>
  <si>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</si>
  <si>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</si>
  <si>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</si>
  <si>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</si>
  <si>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</si>
  <si>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</si>
  <si>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</si>
  <si>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</si>
  <si>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</si>
  <si>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</si>
  <si>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</si>
  <si>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</si>
  <si>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</si>
  <si>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</si>
  <si>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</si>
  <si>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</si>
  <si>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</si>
  <si>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</si>
  <si>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</si>
  <si>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</si>
  <si>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</si>
  <si>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</si>
  <si>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</si>
  <si>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</si>
  <si>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</si>
  <si>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</si>
  <si>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</si>
  <si>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</si>
  <si>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</si>
  <si>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</si>
  <si>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</si>
  <si>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</si>
  <si>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</si>
  <si>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</si>
  <si>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</si>
  <si>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</si>
  <si>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</si>
  <si>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</si>
  <si>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</si>
  <si>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</si>
  <si>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</si>
  <si>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</si>
  <si>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</si>
  <si>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</si>
  <si>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</si>
  <si>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</si>
  <si>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</si>
  <si>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</si>
  <si>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</si>
  <si>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</si>
  <si>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</si>
  <si>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</si>
  <si>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</si>
  <si>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</si>
  <si>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</si>
  <si>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</si>
  <si>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</si>
  <si>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</si>
  <si>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</si>
  <si>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</si>
  <si>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</si>
  <si>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</si>
  <si>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</si>
  <si>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</si>
  <si>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</si>
  <si>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</si>
  <si>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</si>
  <si>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</si>
  <si>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</si>
  <si>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</si>
  <si>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</si>
  <si>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</si>
  <si>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</si>
  <si>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</si>
  <si>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</si>
  <si>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</si>
  <si>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</si>
  <si>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</si>
  <si>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</si>
  <si>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</si>
  <si>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</si>
  <si>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</si>
  <si>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</si>
  <si>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</si>
  <si>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</si>
  <si>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</si>
  <si>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</si>
  <si>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</si>
  <si>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</si>
  <si>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</si>
  <si>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</si>
  <si>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</si>
  <si>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</si>
  <si>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</si>
  <si>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</si>
  <si>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</si>
  <si>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</si>
  <si>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</si>
  <si>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</si>
  <si>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</si>
  <si>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</si>
  <si>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</si>
  <si>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</si>
  <si>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</si>
  <si>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</si>
  <si>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</si>
  <si>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</si>
  <si>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</si>
  <si>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</si>
  <si>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</si>
  <si>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</si>
  <si>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</si>
  <si>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</si>
  <si>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</si>
  <si>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</si>
  <si>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</si>
  <si>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</si>
  <si>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</si>
  <si>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</si>
  <si>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</si>
  <si>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</si>
  <si>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</si>
  <si>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</si>
  <si>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</si>
  <si>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</si>
  <si>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</si>
  <si>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</si>
  <si>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</si>
  <si>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</si>
  <si>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</si>
  <si>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</si>
  <si>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</si>
  <si>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</si>
  <si>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</si>
  <si>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</si>
  <si>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</si>
  <si>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</si>
  <si>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</si>
  <si>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</si>
  <si>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</si>
  <si>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</si>
  <si>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</si>
  <si>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</si>
  <si>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</si>
  <si>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</si>
  <si>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</si>
  <si>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</si>
  <si>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</si>
  <si>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</si>
  <si>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</si>
  <si>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</si>
  <si>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</si>
  <si>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</si>
  <si>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</si>
  <si>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</si>
  <si>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</si>
  <si>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</si>
  <si>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</si>
  <si>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</si>
  <si>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</si>
  <si>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</si>
  <si>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</si>
  <si>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</si>
  <si>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</si>
  <si>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</si>
  <si>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</si>
  <si>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</si>
  <si>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</si>
  <si>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</si>
  <si>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</si>
  <si>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</si>
  <si>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</si>
  <si>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</si>
  <si>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</si>
  <si>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</si>
  <si>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</si>
  <si>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</si>
  <si>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</si>
  <si>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</si>
  <si>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</si>
  <si>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</si>
  <si>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</si>
  <si>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</si>
  <si>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</si>
  <si>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</si>
  <si>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</si>
  <si>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</si>
  <si>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</si>
  <si>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</si>
  <si>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</si>
  <si>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</si>
  <si>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</si>
  <si>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</si>
  <si>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</si>
  <si>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</si>
  <si>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</si>
  <si>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</si>
  <si>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</si>
  <si>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</si>
  <si>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</si>
  <si>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</si>
  <si>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</si>
  <si>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</si>
  <si>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</si>
  <si>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</si>
  <si>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</si>
  <si>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</si>
  <si>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</si>
  <si>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</si>
  <si>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</si>
  <si>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</si>
  <si>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</si>
  <si>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</si>
  <si>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</si>
  <si>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</si>
  <si>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</si>
  <si>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</si>
  <si>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</si>
  <si>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</si>
  <si>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</si>
  <si>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</si>
  <si>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</si>
  <si>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</si>
  <si>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</si>
  <si>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</si>
  <si>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</si>
  <si>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</si>
  <si>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</si>
  <si>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</si>
  <si>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</si>
  <si>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</si>
  <si>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</si>
  <si>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</si>
  <si>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</si>
  <si>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</si>
  <si>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</si>
  <si>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</si>
  <si>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</si>
  <si>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</si>
  <si>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</si>
  <si>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</si>
  <si>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</si>
  <si>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</si>
  <si>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</si>
  <si>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</si>
  <si>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</si>
  <si>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</si>
  <si>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</si>
  <si>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</si>
  <si>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</si>
  <si>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</si>
  <si>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</si>
  <si>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</si>
  <si>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</si>
  <si>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</si>
  <si>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</si>
  <si>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</si>
  <si>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</si>
  <si>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</si>
  <si>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</si>
  <si>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</si>
  <si>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</si>
  <si>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</si>
  <si>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</si>
  <si>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</si>
  <si>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</si>
  <si>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</si>
  <si>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</si>
  <si>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</si>
  <si>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</si>
  <si>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</si>
  <si>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</si>
  <si>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</si>
  <si>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</si>
  <si>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</si>
  <si>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</si>
  <si>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</si>
  <si>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</si>
  <si>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</si>
  <si>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</si>
  <si>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</si>
  <si>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</si>
  <si>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</si>
  <si>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</si>
  <si>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</si>
  <si>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</si>
  <si>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</si>
  <si>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</si>
  <si>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</si>
  <si>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</si>
  <si>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</si>
  <si>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</si>
  <si>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</si>
  <si>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</si>
  <si>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</si>
  <si>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</si>
  <si>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</si>
  <si>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</si>
  <si>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</si>
  <si>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</si>
  <si>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</si>
  <si>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</si>
  <si>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</si>
  <si>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</si>
  <si>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</si>
  <si>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</si>
  <si>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</si>
  <si>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</si>
  <si>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</si>
  <si>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</si>
  <si>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</si>
  <si>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</si>
  <si>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</si>
  <si>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</si>
  <si>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</si>
  <si>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</si>
  <si>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</si>
  <si>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</si>
  <si>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</si>
  <si>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</si>
  <si>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</si>
  <si>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</si>
  <si>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</si>
  <si>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</si>
  <si>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</si>
  <si>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</si>
  <si>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</si>
  <si>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</si>
  <si>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</si>
  <si>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</si>
  <si>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</si>
  <si>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</si>
  <si>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</si>
  <si>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</si>
  <si>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</si>
  <si>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</si>
  <si>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</si>
  <si>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</si>
  <si>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</si>
  <si>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</si>
  <si>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</si>
  <si>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</si>
  <si>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</si>
  <si>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</si>
  <si>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</si>
  <si>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</si>
  <si>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</si>
  <si>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</si>
  <si>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</si>
  <si>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</si>
  <si>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</si>
  <si>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</si>
  <si>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</si>
  <si>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</si>
  <si>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</si>
  <si>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</si>
  <si>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</si>
  <si>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</si>
  <si>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</si>
  <si>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</si>
  <si>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</si>
  <si>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</si>
  <si>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</si>
  <si>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</si>
  <si>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</si>
  <si>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</si>
  <si>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</si>
  <si>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</si>
  <si>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</si>
  <si>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</si>
  <si>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</si>
  <si>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</si>
  <si>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</si>
  <si>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</si>
  <si>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</si>
  <si>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</si>
  <si>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</si>
  <si>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</si>
  <si>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</si>
  <si>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</si>
  <si>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</si>
  <si>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</si>
  <si>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</si>
  <si>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</si>
  <si>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</si>
  <si>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</si>
  <si>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</si>
  <si>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</si>
  <si>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</si>
  <si>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</si>
  <si>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</si>
  <si>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</si>
  <si>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</si>
  <si>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</si>
  <si>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</si>
  <si>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</si>
  <si>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</si>
  <si>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</si>
  <si>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</si>
  <si>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</si>
  <si>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</si>
  <si>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</si>
  <si>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</si>
  <si>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</si>
  <si>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</si>
  <si>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</si>
  <si>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</si>
  <si>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</si>
  <si>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</si>
  <si>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</si>
  <si>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</si>
  <si>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</si>
  <si>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</si>
  <si>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</si>
  <si>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</si>
  <si>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</si>
  <si>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</si>
  <si>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</si>
  <si>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</si>
  <si>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</si>
  <si>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</si>
  <si>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</si>
  <si>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</si>
  <si>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</si>
  <si>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</si>
  <si>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</si>
  <si>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</si>
  <si>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</si>
  <si>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</si>
  <si>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</si>
  <si>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</si>
  <si>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</si>
  <si>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</si>
  <si>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</si>
  <si>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</si>
  <si>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</si>
  <si>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</si>
  <si>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</si>
  <si>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</si>
  <si>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</si>
  <si>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</si>
  <si>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</si>
  <si>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</si>
  <si>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</si>
  <si>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</si>
  <si>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</si>
  <si>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</si>
  <si>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</si>
  <si>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</si>
  <si>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</si>
  <si>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</si>
  <si>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</si>
  <si>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</si>
  <si>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</si>
  <si>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</si>
  <si>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</si>
  <si>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</si>
  <si>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</si>
  <si>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</si>
  <si>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</si>
  <si>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</si>
  <si>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</si>
  <si>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</si>
  <si>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</si>
  <si>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</si>
  <si>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</si>
  <si>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</si>
  <si>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</si>
  <si>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</si>
  <si>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</si>
  <si>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</si>
  <si>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</si>
  <si>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</si>
  <si>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</si>
  <si>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</si>
  <si>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</si>
  <si>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</si>
  <si>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</si>
  <si>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</si>
  <si>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</si>
  <si>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</si>
  <si>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</si>
  <si>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</si>
  <si>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</si>
  <si>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</si>
  <si>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</si>
  <si>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</si>
  <si>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</si>
  <si>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</si>
  <si>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</si>
  <si>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</si>
  <si>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</si>
  <si>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</si>
  <si>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</si>
  <si>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</si>
  <si>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</si>
  <si>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</si>
  <si>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</si>
  <si>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</si>
  <si>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</si>
  <si>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</si>
  <si>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</si>
  <si>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</si>
  <si>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</si>
  <si>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</si>
  <si>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</si>
  <si>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</si>
  <si>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</si>
  <si>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</si>
  <si>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</si>
  <si>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</si>
  <si>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</si>
  <si>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</si>
  <si>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</si>
  <si>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</si>
  <si>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</si>
  <si>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</si>
  <si>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</si>
  <si>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</si>
  <si>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</si>
  <si>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</si>
  <si>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</si>
  <si>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</si>
  <si>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</si>
  <si>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</si>
  <si>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</si>
  <si>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</si>
  <si>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</si>
  <si>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</si>
  <si>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</si>
  <si>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</si>
  <si>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</si>
  <si>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</si>
  <si>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</si>
  <si>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</si>
  <si>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</si>
  <si>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</si>
  <si>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</si>
  <si>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</si>
  <si>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</si>
  <si>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</si>
  <si>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</si>
  <si>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</si>
  <si>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</si>
  <si>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</si>
  <si>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</si>
  <si>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</si>
  <si>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</si>
  <si>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</si>
  <si>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</si>
  <si>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</si>
  <si>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</si>
  <si>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</si>
  <si>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</si>
  <si>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</si>
  <si>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</si>
  <si>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</si>
  <si>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</si>
  <si>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</si>
  <si>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</si>
  <si>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</si>
  <si>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</si>
  <si>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</si>
  <si>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</si>
  <si>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</si>
  <si>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</si>
  <si>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</si>
  <si>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</si>
  <si>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</si>
  <si>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</si>
  <si>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</si>
  <si>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</si>
  <si>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</si>
  <si>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</si>
  <si>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</si>
  <si>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</si>
  <si>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</si>
  <si>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</si>
  <si>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</si>
  <si>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</si>
  <si>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</si>
  <si>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</si>
  <si>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</si>
  <si>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</si>
  <si>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</si>
  <si>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</si>
  <si>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</si>
  <si>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</si>
  <si>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</si>
  <si>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</si>
  <si>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</si>
  <si>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</si>
  <si>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</si>
  <si>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</si>
  <si>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</si>
  <si>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</si>
  <si>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</si>
  <si>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</si>
  <si>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</si>
  <si>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</si>
  <si>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</si>
  <si>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</si>
  <si>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</si>
  <si>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</si>
  <si>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</si>
  <si>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</si>
  <si>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</si>
  <si>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</si>
  <si>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</si>
  <si>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</si>
  <si>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</si>
  <si>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</si>
  <si>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</si>
  <si>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</si>
  <si>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</si>
  <si>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</si>
  <si>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</si>
  <si>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</si>
  <si>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</si>
  <si>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</si>
  <si>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</si>
  <si>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</si>
  <si>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</si>
  <si>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</si>
  <si>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</si>
  <si>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</si>
  <si>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</si>
  <si>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</si>
  <si>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</si>
  <si>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</si>
  <si>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</si>
  <si>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</si>
  <si>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</si>
  <si>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</si>
  <si>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</si>
  <si>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</si>
  <si>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</si>
  <si>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</si>
  <si>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</si>
  <si>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</si>
  <si>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</si>
  <si>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</si>
  <si>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</si>
  <si>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</si>
  <si>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</si>
  <si>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</si>
  <si>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</si>
  <si>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</si>
  <si>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</si>
  <si>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</si>
  <si>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</si>
  <si>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</si>
  <si>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</si>
  <si>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</si>
  <si>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</si>
  <si>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</si>
  <si>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</si>
  <si>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</si>
  <si>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</si>
  <si>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</si>
  <si>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</si>
  <si>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</si>
  <si>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</si>
  <si>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</si>
  <si>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</si>
  <si>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</si>
  <si>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</si>
  <si>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</si>
  <si>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</si>
  <si>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</si>
  <si>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</si>
  <si>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</si>
  <si>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</si>
  <si>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</si>
  <si>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</si>
  <si>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</si>
  <si>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</si>
  <si>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</si>
  <si>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</si>
  <si>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</si>
  <si>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</si>
  <si>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</si>
  <si>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</si>
  <si>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</si>
  <si>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</si>
  <si>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</si>
  <si>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</si>
  <si>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</si>
  <si>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</si>
  <si>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</si>
  <si>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</si>
  <si>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</si>
  <si>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</si>
  <si>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</si>
  <si>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</si>
  <si>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</si>
  <si>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</si>
  <si>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</si>
  <si>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</si>
  <si>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</si>
  <si>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</si>
  <si>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</si>
  <si>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</si>
  <si>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</si>
  <si>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</si>
  <si>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</si>
  <si>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</si>
  <si>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</si>
  <si>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</si>
  <si>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</si>
  <si>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</si>
  <si>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</si>
  <si>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</si>
  <si>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</si>
  <si>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</si>
  <si>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</si>
  <si>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</si>
  <si>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</si>
  <si>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</si>
  <si>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</si>
  <si>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</si>
  <si>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</si>
  <si>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</si>
  <si>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</si>
  <si>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</si>
  <si>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</si>
  <si>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</si>
  <si>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</si>
  <si>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</si>
  <si>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</si>
  <si>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</si>
  <si>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</si>
  <si>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</si>
  <si>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</si>
  <si>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</si>
  <si>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</si>
  <si>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</si>
  <si>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</si>
  <si>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</si>
  <si>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</si>
  <si>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</si>
  <si>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</si>
  <si>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</si>
  <si>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</si>
  <si>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</si>
  <si>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</si>
  <si>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</si>
  <si>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</si>
  <si>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</si>
  <si>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</si>
  <si>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</si>
  <si>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</si>
  <si>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</si>
  <si>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</si>
  <si>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</si>
  <si>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</si>
  <si>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</si>
  <si>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</si>
  <si>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</si>
  <si>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</si>
  <si>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</si>
  <si>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</si>
  <si>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</si>
  <si>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</si>
  <si>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</si>
  <si>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</si>
  <si>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</si>
  <si>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</si>
  <si>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</si>
  <si>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</si>
  <si>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</si>
  <si>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</si>
  <si>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</si>
  <si>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</si>
  <si>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</si>
  <si>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</si>
  <si>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</si>
  <si>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</si>
  <si>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</si>
  <si>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</si>
  <si>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</si>
  <si>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</si>
  <si>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</si>
  <si>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</si>
  <si>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</si>
  <si>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</si>
  <si>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</si>
  <si>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</si>
  <si>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</si>
  <si>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</si>
  <si>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</si>
  <si>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</si>
  <si>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</si>
  <si>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</si>
  <si>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</si>
  <si>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</si>
  <si>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</si>
  <si>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</si>
  <si>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</si>
  <si>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</si>
  <si>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</si>
  <si>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</si>
  <si>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</si>
  <si>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</si>
  <si>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</si>
  <si>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</si>
  <si>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</si>
  <si>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</si>
  <si>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</si>
  <si>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</si>
  <si>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</si>
  <si>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</si>
  <si>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</si>
  <si>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</si>
  <si>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</si>
  <si>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</si>
  <si>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</si>
  <si>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</si>
  <si>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</si>
  <si>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</si>
  <si>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</si>
  <si>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</si>
  <si>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</si>
  <si>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</si>
  <si>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</si>
  <si>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</si>
  <si>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</si>
  <si>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</si>
  <si>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</si>
  <si>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</si>
  <si>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</si>
  <si>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</si>
  <si>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</si>
  <si>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</si>
  <si>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</si>
  <si>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</si>
  <si>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</si>
  <si>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</si>
  <si>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</si>
  <si>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</si>
  <si>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</si>
  <si>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</si>
  <si>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</si>
  <si>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</si>
  <si>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</si>
  <si>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</si>
  <si>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</si>
  <si>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</si>
  <si>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</si>
  <si>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</si>
  <si>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</si>
  <si>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</si>
  <si>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</si>
  <si>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</si>
  <si>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</si>
  <si>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</si>
  <si>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</si>
  <si>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</si>
  <si>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</si>
  <si>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</si>
  <si>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</si>
  <si>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</si>
  <si>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</si>
  <si>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</si>
  <si>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</si>
  <si>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</si>
  <si>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</si>
  <si>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</si>
  <si>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</si>
  <si>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</si>
  <si>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</si>
  <si>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</si>
  <si>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</si>
  <si>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</si>
  <si>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</si>
  <si>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</si>
  <si>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</si>
  <si>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</si>
  <si>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</si>
  <si>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</si>
  <si>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</si>
  <si>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</si>
  <si>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</si>
  <si>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</si>
  <si>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</si>
  <si>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</si>
  <si>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</si>
  <si>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</si>
  <si>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</si>
  <si>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</si>
  <si>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</si>
  <si>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</si>
  <si>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</si>
  <si>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</si>
  <si>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</si>
  <si>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</si>
  <si>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</si>
  <si>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</si>
  <si>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</si>
  <si>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</si>
  <si>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</si>
  <si>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</si>
  <si>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</si>
  <si>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</si>
  <si>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</si>
  <si>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</si>
  <si>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</si>
  <si>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</si>
  <si>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</si>
  <si>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</si>
  <si>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</si>
  <si>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</si>
  <si>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</si>
  <si>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</si>
  <si>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</si>
  <si>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</si>
  <si>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</si>
  <si>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</si>
  <si>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</si>
  <si>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</si>
  <si>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</si>
  <si>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</si>
  <si>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</si>
  <si>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</si>
  <si>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</si>
  <si>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</si>
  <si>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</si>
  <si>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</si>
  <si>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</si>
  <si>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</si>
  <si>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</si>
  <si>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</si>
  <si>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</si>
  <si>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</si>
  <si>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</si>
  <si>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</si>
  <si>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</si>
  <si>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</si>
  <si>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</si>
  <si>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</si>
  <si>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</si>
  <si>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</si>
  <si>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</si>
  <si>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</si>
  <si>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</si>
  <si>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</si>
  <si>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</si>
  <si>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</si>
  <si>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</si>
  <si>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</si>
  <si>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</si>
  <si>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</si>
  <si>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</si>
  <si>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</si>
  <si>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</si>
  <si>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</si>
  <si>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</si>
  <si>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</si>
  <si>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</si>
  <si>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</si>
  <si>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</si>
  <si>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</si>
  <si>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</si>
  <si>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</si>
  <si>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</si>
  <si>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</si>
  <si>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</si>
  <si>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</si>
  <si>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</si>
  <si>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</si>
  <si>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</si>
  <si>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</si>
  <si>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</si>
  <si>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</si>
  <si>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</si>
  <si>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</si>
  <si>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</si>
  <si>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</si>
  <si>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</si>
  <si>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</si>
  <si>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</si>
  <si>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</si>
  <si>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</si>
  <si>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</si>
  <si>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</si>
  <si>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</si>
  <si>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</si>
  <si>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</si>
  <si>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</si>
  <si>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</si>
  <si>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</si>
  <si>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</si>
  <si>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</si>
  <si>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</si>
  <si>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</si>
  <si>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</si>
  <si>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</si>
  <si>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</si>
  <si>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</si>
  <si>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</si>
  <si>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</si>
  <si>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</si>
  <si>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</si>
  <si>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</si>
  <si>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</si>
  <si>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</si>
  <si>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</si>
  <si>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</si>
  <si>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</si>
  <si>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</si>
  <si>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</si>
  <si>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</si>
  <si>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</si>
  <si>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</si>
  <si>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</si>
  <si>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</si>
  <si>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</si>
  <si>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</si>
  <si>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</si>
  <si>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</si>
  <si>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</si>
  <si>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</si>
  <si>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</si>
  <si>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</si>
  <si>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</si>
  <si>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</si>
  <si>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</si>
  <si>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</si>
  <si>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</si>
  <si>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</si>
  <si>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</si>
  <si>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</si>
  <si>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</si>
  <si>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</si>
  <si>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</si>
  <si>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</si>
  <si>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</si>
  <si>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</si>
  <si>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</si>
  <si>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</si>
  <si>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</si>
  <si>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</si>
  <si>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</si>
  <si>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</si>
  <si>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</si>
  <si>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</si>
  <si>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</si>
  <si>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</si>
  <si>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</si>
  <si>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</si>
  <si>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</si>
  <si>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</si>
  <si>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</si>
  <si>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</si>
  <si>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</si>
  <si>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</si>
  <si>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</si>
  <si>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</si>
  <si>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</si>
  <si>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</si>
  <si>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</si>
  <si>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</si>
  <si>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</si>
  <si>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</si>
  <si>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</si>
  <si>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</si>
  <si>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</si>
  <si>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</si>
  <si>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</si>
  <si>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</si>
  <si>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</si>
  <si>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</si>
  <si>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</si>
  <si>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</si>
  <si>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</si>
  <si>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</si>
  <si>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</si>
  <si>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</si>
  <si>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</si>
  <si>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</si>
  <si>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</si>
  <si>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</si>
  <si>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</si>
  <si>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</si>
  <si>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</si>
  <si>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</si>
  <si>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</si>
  <si>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</si>
  <si>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</si>
  <si>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</si>
  <si>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</si>
  <si>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</si>
  <si>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</si>
  <si>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</si>
  <si>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</si>
  <si>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</si>
  <si>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</si>
  <si>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</si>
  <si>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</si>
  <si>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</si>
  <si>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</si>
  <si>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</si>
  <si>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</si>
  <si>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</si>
  <si>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</si>
  <si>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</si>
  <si>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</si>
  <si>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</si>
  <si>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</si>
  <si>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</si>
  <si>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</si>
  <si>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</si>
  <si>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</si>
  <si>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</si>
  <si>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</si>
  <si>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</si>
  <si>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</si>
  <si>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</si>
  <si>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</si>
  <si>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</si>
  <si>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</si>
  <si>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</si>
  <si>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</si>
  <si>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</si>
  <si>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</si>
  <si>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</si>
  <si>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</si>
  <si>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</si>
  <si>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</si>
  <si>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</si>
  <si>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</si>
  <si>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</si>
  <si>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</si>
  <si>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</si>
  <si>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</si>
  <si>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</si>
  <si>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</si>
  <si>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</si>
  <si>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</si>
  <si>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</si>
  <si>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</si>
  <si>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</si>
  <si>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</si>
  <si>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</si>
  <si>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</si>
  <si>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</si>
  <si>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</si>
  <si>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</si>
  <si>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</si>
  <si>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</si>
  <si>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</si>
  <si>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</si>
  <si>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</si>
  <si>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</si>
  <si>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</si>
  <si>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</si>
  <si>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</si>
  <si>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</si>
  <si>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</si>
  <si>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</si>
  <si>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</si>
  <si>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</si>
  <si>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</si>
  <si>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</si>
  <si>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</si>
  <si>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</si>
  <si>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</si>
  <si>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</si>
  <si>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</si>
  <si>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</si>
  <si>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</si>
  <si>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</si>
  <si>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</si>
  <si>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</si>
  <si>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</si>
  <si>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</si>
  <si>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</si>
  <si>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</si>
  <si>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</si>
  <si>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</si>
  <si>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</si>
  <si>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</si>
  <si>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</si>
  <si>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</si>
  <si>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</si>
  <si>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</si>
  <si>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</si>
  <si>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</si>
  <si>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</si>
  <si>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</si>
  <si>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</si>
  <si>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</si>
  <si>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</si>
  <si>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</si>
  <si>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</si>
  <si>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</si>
  <si>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</si>
  <si>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</si>
  <si>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</si>
  <si>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</si>
  <si>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</si>
  <si>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</si>
  <si>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</si>
  <si>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</si>
  <si>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</si>
  <si>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</si>
  <si>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</si>
  <si>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</si>
  <si>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</si>
  <si>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</si>
  <si>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</si>
  <si>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</si>
  <si>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</si>
  <si>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</si>
  <si>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</si>
  <si>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</si>
  <si>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</si>
  <si>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</si>
  <si>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</si>
  <si>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</si>
  <si>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</si>
  <si>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</si>
  <si>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</si>
  <si>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</si>
  <si>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</si>
  <si>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</si>
  <si>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</si>
  <si>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</si>
  <si>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</si>
  <si>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</si>
  <si>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</si>
  <si>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</si>
  <si>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</si>
  <si>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</si>
  <si>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</si>
  <si>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</si>
  <si>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</si>
  <si>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</si>
  <si>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</si>
  <si>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</si>
  <si>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</si>
  <si>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</si>
  <si>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</si>
  <si>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</si>
  <si>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</si>
  <si>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</si>
  <si>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</si>
  <si>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</si>
  <si>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</si>
  <si>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</si>
  <si>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</si>
  <si>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</si>
  <si>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</si>
  <si>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</si>
  <si>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</si>
  <si>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</si>
  <si>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</si>
  <si>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</si>
  <si>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</si>
  <si>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</si>
  <si>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</si>
  <si>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</si>
  <si>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</si>
  <si>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</si>
  <si>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</si>
  <si>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</si>
  <si>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</si>
  <si>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</si>
  <si>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</si>
  <si>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</si>
  <si>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</si>
  <si>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</si>
  <si>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</si>
  <si>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</si>
  <si>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</si>
  <si>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</si>
  <si>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</si>
  <si>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</si>
  <si>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</si>
  <si>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</si>
  <si>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</si>
  <si>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</si>
  <si>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</si>
  <si>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</si>
  <si>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</si>
  <si>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</si>
  <si>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</si>
  <si>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</si>
  <si>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</si>
  <si>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</si>
  <si>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</si>
  <si>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</si>
  <si>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</si>
  <si>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</si>
  <si>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</si>
  <si>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</si>
  <si>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</si>
  <si>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</si>
  <si>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</si>
  <si>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</si>
  <si>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</si>
  <si>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</si>
  <si>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</si>
  <si>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</si>
  <si>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</si>
  <si>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</si>
  <si>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</si>
  <si>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</si>
  <si>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</si>
  <si>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</si>
  <si>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</si>
  <si>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</si>
  <si>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</si>
  <si>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</si>
  <si>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</si>
  <si>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</si>
  <si>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</si>
  <si>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</si>
  <si>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</si>
  <si>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</si>
  <si>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</si>
  <si>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</si>
  <si>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</si>
  <si>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</si>
  <si>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</si>
  <si>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</si>
  <si>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</si>
  <si>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</si>
  <si>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</si>
  <si>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</si>
  <si>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</si>
  <si>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</si>
  <si>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</si>
  <si>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</si>
  <si>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</si>
  <si>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</si>
  <si>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</si>
  <si>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</si>
  <si>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</si>
  <si>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</si>
  <si>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</si>
  <si>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</si>
  <si>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</si>
  <si>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</si>
  <si>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</si>
  <si>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</si>
  <si>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</si>
  <si>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</si>
  <si>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</si>
  <si>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</si>
  <si>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</si>
  <si>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</si>
  <si>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</si>
  <si>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</si>
  <si>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</si>
  <si>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</si>
  <si>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</si>
  <si>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</si>
  <si>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</si>
  <si>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</si>
  <si>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</si>
  <si>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</si>
  <si>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</si>
  <si>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</si>
  <si>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</si>
  <si>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</si>
  <si>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</si>
  <si>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</si>
  <si>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</si>
  <si>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</si>
  <si>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</si>
  <si>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</si>
  <si>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</si>
  <si>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</si>
  <si>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</si>
  <si>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</si>
  <si>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</si>
  <si>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</si>
  <si>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</si>
  <si>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</si>
  <si>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</si>
  <si>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</si>
  <si>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</si>
  <si>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</si>
  <si>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</si>
  <si>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</si>
  <si>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</si>
  <si>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</si>
  <si>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</si>
  <si>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</si>
  <si>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</si>
  <si>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</si>
  <si>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</si>
  <si>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</si>
  <si>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</si>
  <si>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</si>
  <si>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</si>
  <si>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</si>
  <si>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</si>
  <si>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</si>
  <si>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</si>
  <si>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</si>
  <si>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</si>
  <si>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</si>
  <si>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</si>
  <si>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</si>
  <si>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</si>
  <si>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</si>
  <si>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</si>
  <si>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</si>
  <si>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</si>
  <si>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</si>
  <si>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</si>
  <si>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</si>
  <si>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</si>
  <si>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</si>
  <si>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</si>
  <si>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</si>
  <si>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</si>
  <si>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</si>
  <si>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</si>
  <si>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</si>
  <si>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</si>
  <si>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</si>
  <si>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</si>
  <si>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</si>
  <si>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</si>
  <si>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</si>
  <si>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</si>
  <si>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</si>
  <si>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</si>
  <si>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</si>
  <si>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</si>
  <si>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</si>
  <si>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</si>
  <si>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</si>
  <si>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</si>
  <si>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</si>
  <si>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</si>
  <si>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</si>
  <si>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</si>
  <si>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</si>
  <si>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</si>
  <si>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</si>
  <si>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</si>
  <si>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</si>
  <si>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</si>
  <si>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</si>
  <si>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</si>
  <si>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</si>
  <si>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</si>
  <si>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</si>
  <si>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</si>
  <si>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</si>
  <si>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</si>
  <si>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</si>
  <si>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</si>
  <si>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</si>
  <si>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</si>
  <si>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</si>
  <si>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</si>
  <si>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</si>
  <si>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</si>
  <si>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</si>
  <si>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</si>
  <si>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</si>
  <si>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</si>
  <si>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</si>
  <si>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</si>
  <si>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</si>
  <si>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</si>
  <si>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</si>
  <si>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</si>
  <si>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</si>
  <si>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</si>
  <si>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</si>
  <si>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</si>
  <si>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</si>
  <si>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</si>
  <si>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</si>
  <si>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</si>
  <si>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</si>
  <si>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</si>
  <si>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</si>
  <si>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</si>
  <si>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</si>
  <si>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</si>
  <si>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</si>
  <si>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</si>
  <si>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</si>
  <si>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</si>
  <si>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</si>
  <si>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</si>
  <si>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</si>
  <si>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</si>
  <si>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</si>
  <si>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</si>
  <si>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</si>
  <si>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</si>
  <si>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</si>
  <si>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</si>
  <si>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</si>
  <si>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</si>
  <si>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</si>
  <si>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</si>
  <si>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</si>
  <si>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</si>
  <si>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</si>
  <si>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</si>
  <si>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</si>
  <si>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</si>
  <si>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</si>
  <si>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</si>
  <si>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</si>
  <si>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</si>
  <si>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</si>
  <si>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</si>
  <si>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</si>
  <si>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</si>
  <si>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</si>
  <si>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</si>
  <si>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</si>
  <si>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</si>
  <si>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</si>
  <si>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</si>
  <si>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</si>
  <si>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</si>
  <si>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</si>
  <si>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</si>
  <si>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</si>
  <si>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</si>
  <si>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</si>
  <si>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</si>
  <si>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</si>
  <si>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</si>
  <si>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</si>
  <si>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</si>
  <si>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</si>
  <si>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</si>
  <si>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</si>
  <si>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</si>
  <si>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</si>
  <si>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</si>
  <si>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</si>
  <si>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</si>
  <si>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</si>
  <si>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</si>
  <si>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</si>
  <si>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</si>
  <si>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</si>
  <si>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</si>
  <si>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</si>
  <si>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</si>
  <si>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</si>
  <si>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</si>
  <si>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</si>
  <si>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</si>
  <si>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</si>
  <si>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</si>
  <si>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</si>
  <si>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</si>
  <si>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</si>
  <si>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</si>
  <si>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</si>
  <si>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</si>
  <si>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</si>
  <si>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</si>
  <si>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</si>
  <si>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</si>
  <si>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</si>
  <si>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</si>
  <si>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</si>
  <si>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</si>
  <si>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</si>
  <si>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</si>
  <si>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</si>
  <si>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</si>
  <si>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</si>
  <si>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</si>
  <si>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</si>
  <si>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</si>
  <si>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</si>
  <si>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</si>
  <si>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</si>
  <si>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</si>
  <si>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</si>
  <si>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</si>
  <si>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</si>
  <si>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</si>
  <si>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</si>
  <si>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</si>
  <si>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</si>
  <si>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</si>
  <si>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</si>
  <si>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</si>
  <si>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</si>
  <si>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</si>
  <si>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</si>
  <si>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</si>
  <si>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</si>
  <si>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</si>
  <si>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</si>
  <si>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</si>
  <si>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</si>
  <si>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</si>
  <si>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</si>
  <si>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</si>
  <si>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</si>
  <si>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</si>
  <si>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</si>
  <si>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</si>
  <si>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</si>
  <si>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</si>
  <si>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</si>
  <si>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</si>
  <si>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</si>
  <si>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</si>
  <si>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</si>
  <si>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</si>
  <si>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</si>
  <si>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</si>
  <si>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</si>
  <si>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</si>
  <si>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</si>
  <si>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</si>
  <si>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</si>
  <si>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</si>
  <si>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</si>
  <si>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</si>
  <si>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</si>
  <si>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</si>
  <si>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</si>
  <si>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</si>
  <si>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</si>
  <si>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</si>
  <si>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</si>
  <si>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</si>
  <si>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</si>
  <si>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</si>
  <si>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</si>
  <si>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</si>
  <si>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</si>
  <si>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</si>
  <si>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</si>
  <si>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</si>
  <si>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</si>
  <si>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</si>
  <si>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</si>
  <si>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</si>
  <si>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</si>
  <si>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</si>
  <si>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</si>
  <si>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</si>
  <si>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</si>
  <si>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</si>
  <si>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</si>
  <si>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</si>
  <si>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</si>
  <si>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</si>
  <si>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</si>
  <si>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</si>
  <si>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</si>
  <si>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</si>
  <si>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</si>
  <si>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</si>
  <si>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</si>
  <si>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</si>
  <si>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</si>
  <si>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</si>
  <si>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</si>
  <si>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</si>
  <si>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</si>
  <si>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</si>
  <si>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</si>
  <si>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</si>
  <si>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</si>
  <si>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</si>
  <si>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</si>
  <si>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</si>
  <si>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</si>
  <si>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</si>
  <si>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</si>
  <si>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</si>
  <si>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</si>
  <si>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</si>
  <si>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</si>
  <si>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</si>
  <si>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</si>
  <si>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</si>
  <si>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</si>
  <si>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</si>
  <si>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</si>
  <si>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</si>
  <si>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</si>
  <si>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</si>
  <si>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</si>
  <si>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</si>
  <si>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</si>
  <si>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</si>
  <si>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</si>
  <si>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</si>
  <si>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</si>
  <si>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</si>
  <si>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</si>
  <si>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</si>
  <si>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</si>
  <si>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</si>
  <si>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</si>
  <si>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</si>
  <si>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</si>
  <si>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</si>
  <si>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</si>
  <si>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</si>
  <si>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</si>
  <si>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</si>
  <si>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</si>
  <si>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</si>
  <si>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</si>
  <si>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</si>
  <si>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</si>
  <si>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</si>
  <si>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</si>
  <si>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</si>
  <si>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</si>
  <si>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</si>
  <si>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</si>
  <si>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</si>
  <si>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</si>
  <si>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</si>
  <si>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</si>
  <si>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</si>
  <si>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</si>
  <si>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</si>
  <si>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</si>
  <si>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</si>
  <si>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</si>
  <si>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</si>
  <si>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</si>
  <si>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</si>
  <si>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</si>
  <si>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</si>
  <si>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</si>
  <si>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</si>
  <si>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</si>
  <si>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</si>
  <si>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</si>
  <si>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</si>
  <si>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</si>
  <si>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</si>
  <si>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</si>
  <si>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</si>
  <si>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</si>
  <si>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</si>
  <si>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</si>
  <si>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</si>
  <si>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</si>
  <si>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</si>
  <si>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</si>
  <si>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</si>
  <si>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</si>
  <si>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</si>
  <si>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</si>
  <si>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</si>
  <si>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</si>
  <si>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</si>
  <si>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</si>
  <si>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</si>
  <si>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</si>
  <si>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</si>
  <si>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</si>
  <si>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</si>
  <si>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</si>
  <si>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</si>
  <si>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</si>
  <si>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</si>
  <si>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</si>
  <si>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</si>
  <si>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</si>
  <si>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</si>
  <si>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</si>
  <si>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</si>
  <si>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</si>
  <si>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</si>
  <si>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</si>
  <si>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</si>
  <si>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</si>
  <si>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</si>
  <si>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</si>
  <si>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</si>
  <si>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</si>
  <si>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</si>
  <si>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</si>
  <si>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</si>
  <si>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</si>
  <si>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</si>
  <si>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</si>
  <si>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</si>
  <si>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</si>
  <si>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</si>
  <si>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</si>
  <si>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</si>
  <si>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</si>
  <si>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</si>
  <si>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</si>
  <si>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</si>
  <si>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</si>
  <si>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</si>
  <si>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</si>
  <si>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</si>
  <si>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</si>
  <si>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</si>
  <si>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</si>
  <si>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</si>
  <si>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</si>
  <si>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</si>
  <si>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</si>
  <si>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</si>
  <si>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</si>
  <si>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</si>
  <si>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</si>
  <si>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</si>
  <si>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</si>
  <si>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</si>
  <si>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</si>
  <si>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</si>
  <si>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</si>
  <si>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</si>
  <si>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</si>
  <si>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</si>
  <si>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</si>
  <si>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</si>
  <si>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</si>
  <si>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</si>
  <si>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</si>
  <si>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</si>
  <si>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</si>
  <si>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</si>
  <si>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</si>
  <si>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</si>
  <si>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</si>
  <si>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</si>
  <si>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</si>
  <si>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</si>
  <si>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</si>
  <si>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</si>
  <si>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</si>
  <si>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</si>
  <si>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</si>
  <si>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</si>
  <si>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</si>
  <si>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</si>
  <si>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</si>
  <si>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</si>
  <si>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</si>
  <si>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</si>
  <si>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</si>
  <si>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</si>
  <si>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</si>
  <si>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</si>
  <si>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</si>
  <si>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</si>
  <si>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</si>
  <si>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</si>
  <si>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</si>
  <si>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</si>
  <si>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</si>
  <si>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</si>
  <si>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</si>
  <si>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</si>
  <si>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</si>
  <si>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</si>
  <si>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</si>
  <si>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</si>
  <si>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</si>
  <si>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</si>
  <si>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</si>
  <si>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</si>
  <si>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</si>
  <si>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</si>
  <si>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</si>
  <si>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</si>
  <si>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</si>
  <si>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</si>
  <si>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</si>
  <si>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</si>
  <si>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</si>
  <si>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</si>
  <si>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</si>
  <si>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</si>
  <si>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</si>
  <si>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</si>
  <si>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</si>
  <si>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</si>
  <si>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</si>
  <si>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</si>
  <si>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</si>
  <si>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</si>
  <si>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</si>
  <si>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</si>
  <si>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</si>
  <si>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</si>
  <si>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</si>
  <si>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</si>
  <si>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</si>
  <si>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</si>
  <si>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</si>
  <si>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</si>
  <si>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</si>
  <si>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</si>
  <si>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</si>
  <si>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</si>
  <si>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</si>
  <si>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</si>
  <si>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</si>
  <si>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</si>
  <si>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</si>
  <si>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</si>
  <si>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</si>
  <si>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</si>
  <si>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</si>
  <si>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</si>
  <si>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</si>
  <si>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</si>
  <si>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</si>
  <si>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</si>
  <si>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</si>
  <si>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</si>
  <si>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</si>
  <si>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</si>
  <si>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</si>
  <si>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</si>
  <si>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</si>
  <si>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</si>
  <si>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</si>
  <si>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</si>
  <si>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</si>
  <si>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</si>
  <si>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</si>
  <si>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</si>
  <si>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</si>
  <si>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</si>
  <si>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</si>
  <si>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</si>
  <si>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</si>
  <si>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</si>
  <si>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</si>
  <si>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</si>
  <si>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</si>
  <si>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</si>
  <si>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</si>
  <si>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</si>
  <si>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</si>
  <si>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</si>
  <si>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</si>
  <si>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</si>
  <si>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</si>
  <si>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</si>
  <si>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</si>
  <si>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</si>
  <si>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</si>
  <si>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</si>
  <si>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</si>
  <si>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</si>
  <si>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</si>
  <si>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</si>
  <si>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</si>
  <si>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</si>
  <si>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</si>
  <si>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</si>
  <si>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</si>
  <si>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</si>
  <si>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</si>
  <si>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</si>
  <si>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</si>
  <si>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</si>
  <si>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</si>
  <si>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</si>
  <si>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</si>
  <si>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</si>
  <si>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</si>
  <si>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</si>
  <si>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</si>
  <si>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</si>
  <si>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</si>
  <si>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</si>
  <si>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</si>
  <si>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</si>
  <si>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</si>
  <si>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</si>
  <si>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</si>
  <si>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</si>
  <si>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</si>
  <si>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</si>
  <si>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</si>
  <si>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</si>
  <si>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</si>
  <si>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</si>
  <si>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</si>
  <si>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</si>
  <si>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</si>
  <si>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</si>
  <si>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</si>
  <si>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</si>
  <si>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</si>
  <si>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</si>
  <si>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</si>
  <si>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</si>
  <si>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</si>
  <si>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</si>
  <si>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</si>
  <si>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</si>
  <si>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</si>
  <si>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</si>
  <si>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</si>
  <si>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</si>
  <si>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</si>
  <si>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</si>
  <si>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</si>
  <si>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</si>
  <si>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</si>
  <si>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</si>
  <si>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</si>
  <si>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</si>
  <si>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</si>
  <si>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</si>
  <si>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</si>
  <si>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</si>
  <si>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</si>
  <si>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</si>
  <si>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</si>
  <si>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</si>
  <si>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</si>
  <si>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</si>
  <si>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</si>
  <si>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</si>
  <si>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</si>
  <si>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</si>
  <si>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</si>
  <si>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</si>
  <si>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</si>
  <si>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</si>
  <si>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</si>
  <si>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</si>
  <si>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</si>
  <si>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</si>
  <si>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</si>
  <si>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</si>
  <si>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</si>
  <si>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</si>
  <si>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</si>
  <si>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</si>
  <si>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</si>
  <si>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</si>
  <si>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</si>
  <si>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</si>
  <si>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</si>
  <si>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</si>
  <si>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</si>
  <si>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</si>
  <si>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</si>
  <si>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</si>
  <si>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</si>
  <si>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</si>
  <si>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</si>
  <si>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</si>
  <si>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</si>
  <si>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</si>
  <si>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</si>
  <si>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</si>
  <si>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</si>
  <si>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</si>
  <si>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</si>
  <si>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</si>
  <si>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</si>
  <si>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</si>
  <si>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</si>
  <si>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</si>
  <si>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</si>
  <si>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</si>
  <si>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</si>
  <si>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</si>
  <si>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</si>
  <si>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</si>
  <si>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</si>
  <si>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</si>
  <si>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</si>
  <si>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</si>
  <si>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</si>
  <si>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</si>
  <si>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</si>
  <si>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</si>
  <si>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</si>
  <si>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</si>
  <si>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</si>
  <si>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</si>
  <si>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</si>
  <si>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</si>
  <si>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</si>
  <si>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</si>
  <si>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</si>
  <si>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</si>
  <si>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</si>
  <si>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</si>
  <si>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</si>
  <si>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</si>
  <si>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</si>
  <si>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</si>
  <si>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</si>
  <si>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</si>
  <si>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</si>
  <si>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</si>
  <si>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</si>
  <si>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</si>
  <si>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</si>
  <si>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</si>
  <si>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</si>
  <si>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</si>
  <si>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</si>
  <si>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</si>
  <si>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</si>
  <si>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</si>
  <si>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</si>
  <si>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</si>
  <si>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</si>
  <si>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</si>
  <si>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</si>
  <si>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</si>
  <si>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</si>
  <si>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</si>
  <si>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</si>
  <si>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</si>
  <si>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</si>
  <si>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</si>
  <si>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</si>
  <si>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</si>
  <si>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</si>
  <si>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</si>
  <si>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</si>
  <si>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</si>
  <si>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</si>
  <si>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</si>
  <si>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</si>
  <si>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</si>
  <si>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</si>
  <si>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</si>
  <si>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</si>
  <si>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</si>
  <si>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</si>
  <si>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</si>
  <si>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</si>
  <si>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</si>
  <si>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</si>
  <si>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</si>
  <si>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</si>
  <si>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</si>
  <si>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</si>
  <si>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</si>
  <si>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</si>
  <si>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</si>
  <si>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</si>
  <si>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</si>
  <si>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</si>
  <si>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</si>
  <si>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</si>
  <si>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</si>
  <si>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</si>
  <si>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</si>
  <si>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</si>
  <si>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</si>
  <si>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</si>
  <si>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</si>
  <si>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</si>
  <si>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</si>
  <si>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</si>
  <si>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</si>
  <si>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</si>
  <si>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</si>
  <si>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</si>
  <si>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</si>
  <si>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</si>
  <si>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</si>
  <si>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</si>
  <si>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</si>
  <si>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</si>
  <si>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</si>
  <si>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</si>
  <si>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</si>
  <si>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</si>
  <si>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</si>
  <si>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</si>
  <si>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</si>
  <si>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</si>
  <si>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</si>
  <si>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</si>
  <si>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</si>
  <si>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</si>
  <si>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</si>
  <si>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</si>
  <si>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</si>
  <si>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</si>
  <si>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</si>
  <si>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</si>
  <si>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</si>
  <si>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</si>
  <si>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</si>
  <si>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</si>
  <si>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</si>
  <si>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</si>
  <si>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</si>
  <si>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</si>
  <si>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</si>
  <si>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</si>
  <si>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</si>
  <si>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</si>
  <si>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</si>
  <si>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</si>
  <si>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</si>
  <si>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</si>
  <si>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</si>
  <si>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</si>
  <si>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</si>
  <si>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</si>
  <si>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</si>
  <si>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</si>
  <si>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</si>
  <si>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</si>
  <si>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</si>
  <si>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</si>
  <si>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</si>
  <si>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</si>
  <si>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</si>
  <si>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</si>
  <si>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</si>
  <si>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</si>
  <si>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</si>
  <si>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</si>
  <si>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</si>
  <si>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</si>
  <si>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</si>
  <si>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</si>
  <si>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</si>
  <si>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</si>
  <si>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</si>
  <si>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</si>
  <si>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</si>
  <si>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</si>
  <si>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</si>
  <si>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</si>
  <si>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</si>
  <si>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</si>
  <si>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</si>
  <si>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</si>
  <si>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</si>
  <si>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</si>
  <si>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</si>
  <si>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</si>
  <si>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</si>
  <si>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</si>
  <si>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</si>
  <si>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</si>
  <si>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</si>
  <si>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</si>
  <si>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</si>
  <si>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</si>
  <si>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</si>
  <si>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</si>
  <si>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</si>
  <si>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</si>
  <si>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</si>
  <si>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</si>
  <si>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</si>
  <si>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</si>
  <si>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</si>
  <si>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</si>
  <si>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</si>
  <si>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</si>
  <si>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</si>
  <si>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</si>
  <si>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</si>
  <si>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</si>
  <si>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</si>
  <si>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</si>
  <si>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</si>
  <si>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</si>
  <si>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</si>
  <si>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</si>
  <si>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</si>
  <si>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</si>
  <si>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</si>
  <si>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</si>
  <si>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</si>
  <si>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</si>
  <si>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</si>
  <si>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</si>
  <si>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</si>
  <si>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</si>
  <si>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</si>
  <si>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</si>
  <si>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</si>
  <si>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</si>
  <si>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</si>
  <si>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</si>
  <si>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</si>
  <si>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</si>
  <si>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</si>
  <si>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</si>
  <si>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</si>
  <si>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</si>
  <si>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</si>
  <si>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</si>
  <si>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</si>
  <si>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</si>
  <si>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</si>
  <si>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</si>
  <si>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</si>
  <si>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</si>
  <si>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</si>
  <si>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</si>
  <si>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</si>
  <si>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</si>
  <si>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</si>
  <si>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</si>
  <si>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</si>
  <si>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</si>
  <si>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</si>
  <si>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</si>
  <si>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</si>
  <si>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</si>
  <si>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</si>
  <si>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</si>
  <si>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</si>
  <si>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</si>
  <si>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</si>
  <si>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</si>
  <si>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</si>
  <si>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</si>
  <si>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</si>
  <si>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</si>
  <si>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</si>
  <si>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</si>
  <si>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</si>
  <si>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</si>
  <si>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</si>
  <si>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</si>
  <si>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</si>
  <si>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</si>
  <si>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</si>
  <si>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</si>
  <si>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</si>
  <si>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</si>
  <si>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</si>
  <si>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</si>
  <si>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</si>
  <si>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</si>
  <si>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</si>
  <si>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</si>
  <si>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</si>
  <si>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</si>
  <si>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</si>
  <si>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</si>
  <si>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</si>
  <si>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</si>
  <si>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</si>
  <si>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</si>
  <si>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</si>
  <si>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</si>
  <si>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</si>
  <si>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</si>
  <si>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</si>
  <si>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</si>
  <si>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</si>
  <si>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</si>
  <si>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</si>
  <si>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</si>
  <si>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</si>
  <si>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</si>
  <si>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</si>
  <si>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</si>
  <si>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</si>
  <si>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</si>
  <si>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</si>
  <si>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</si>
  <si>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</si>
  <si>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</si>
  <si>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</si>
  <si>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</si>
  <si>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</si>
  <si>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</si>
  <si>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</si>
  <si>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</si>
  <si>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</si>
  <si>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</si>
  <si>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</si>
  <si>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</si>
  <si>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</si>
  <si>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</si>
  <si>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</si>
  <si>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</si>
  <si>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</si>
  <si>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</si>
  <si>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</si>
  <si>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</si>
  <si>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</si>
  <si>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</si>
  <si>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</si>
  <si>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</si>
  <si>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</si>
  <si>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</si>
  <si>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</si>
  <si>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</si>
  <si>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</si>
  <si>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</si>
  <si>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</si>
  <si>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</si>
  <si>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</si>
  <si>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</si>
  <si>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</si>
  <si>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</si>
  <si>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</si>
  <si>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</si>
  <si>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</si>
  <si>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</si>
  <si>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</si>
  <si>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</si>
  <si>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</si>
  <si>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</si>
  <si>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</si>
  <si>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</si>
  <si>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</si>
  <si>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</si>
  <si>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</si>
  <si>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</si>
  <si>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</si>
  <si>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</si>
  <si>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</si>
  <si>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</si>
  <si>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</si>
  <si>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</si>
  <si>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</si>
  <si>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</si>
  <si>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</si>
  <si>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</si>
  <si>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</si>
  <si>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</si>
  <si>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</si>
  <si>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</si>
  <si>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</si>
  <si>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</si>
  <si>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</si>
  <si>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</si>
  <si>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</si>
  <si>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</si>
  <si>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</si>
  <si>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</si>
  <si>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</si>
  <si>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</si>
  <si>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</si>
  <si>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</si>
  <si>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</si>
  <si>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</si>
  <si>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</si>
  <si>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</si>
  <si>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</si>
  <si>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</si>
  <si>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</si>
  <si>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</si>
  <si>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</si>
  <si>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</si>
  <si>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</si>
  <si>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</si>
  <si>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</si>
  <si>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</si>
  <si>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</si>
  <si>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</si>
  <si>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</si>
  <si>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</si>
  <si>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</si>
  <si>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</si>
  <si>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</si>
  <si>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</si>
  <si>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</si>
  <si>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</si>
  <si>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</si>
  <si>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</si>
  <si>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</si>
  <si>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</si>
  <si>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</si>
  <si>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</si>
  <si>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</si>
  <si>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</si>
  <si>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</si>
  <si>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</si>
  <si>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</si>
  <si>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</si>
  <si>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</si>
  <si>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</si>
  <si>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</si>
  <si>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</si>
  <si>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</si>
  <si>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</si>
  <si>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</si>
  <si>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</si>
  <si>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</si>
  <si>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</si>
  <si>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</si>
  <si>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</si>
  <si>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</si>
  <si>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</si>
  <si>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</si>
  <si>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</si>
  <si>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</si>
  <si>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</si>
  <si>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</si>
  <si>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</si>
  <si>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</si>
  <si>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</si>
  <si>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</si>
  <si>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</si>
  <si>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</si>
  <si>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</si>
  <si>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</si>
  <si>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</si>
  <si>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</si>
  <si>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</si>
  <si>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</si>
  <si>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</si>
  <si>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</si>
  <si>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</si>
  <si>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</si>
  <si>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</si>
  <si>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</si>
  <si>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</si>
  <si>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</si>
  <si>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</si>
  <si>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</si>
  <si>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</si>
  <si>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</si>
  <si>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</si>
  <si>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</si>
  <si>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</si>
  <si>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</si>
  <si>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</si>
  <si>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</si>
  <si>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</si>
  <si>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</si>
  <si>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</si>
  <si>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</si>
  <si>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</si>
  <si>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</si>
  <si>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</si>
  <si>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</si>
  <si>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</si>
  <si>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</si>
  <si>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</si>
  <si>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</si>
  <si>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</si>
  <si>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</si>
  <si>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</si>
  <si>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</si>
  <si>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</si>
  <si>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</si>
  <si>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</si>
  <si>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</si>
  <si>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</si>
  <si>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</si>
  <si>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</si>
  <si>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</si>
  <si>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</si>
  <si>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</si>
  <si>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</si>
  <si>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</si>
  <si>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</si>
  <si>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</si>
  <si>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</si>
  <si>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</si>
  <si>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</si>
  <si>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</si>
  <si>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</si>
  <si>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</si>
  <si>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</si>
  <si>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</si>
  <si>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</si>
  <si>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</si>
  <si>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</si>
  <si>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</si>
  <si>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</si>
  <si>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</si>
  <si>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</si>
  <si>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</si>
  <si>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</si>
  <si>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</si>
  <si>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</si>
  <si>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</si>
  <si>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</si>
  <si>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</si>
  <si>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</si>
  <si>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</si>
  <si>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</si>
  <si>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</si>
  <si>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</si>
  <si>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</si>
  <si>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</si>
  <si>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</si>
  <si>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</si>
  <si>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</si>
  <si>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</si>
  <si>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</si>
  <si>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</si>
  <si>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</si>
  <si>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</si>
  <si>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</si>
  <si>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</si>
  <si>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</si>
  <si>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</si>
  <si>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</si>
  <si>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</si>
  <si>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</si>
  <si>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</si>
  <si>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</si>
  <si>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</si>
  <si>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</si>
  <si>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</si>
  <si>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</si>
  <si>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</si>
  <si>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</si>
  <si>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</si>
  <si>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</si>
  <si>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</si>
  <si>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</si>
  <si>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</si>
  <si>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</si>
  <si>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</si>
  <si>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</si>
  <si>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</si>
  <si>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</si>
  <si>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</si>
  <si>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</si>
  <si>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</si>
  <si>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</si>
  <si>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</si>
  <si>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</si>
  <si>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</si>
  <si>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</si>
  <si>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</si>
  <si>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</si>
  <si>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</si>
  <si>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</si>
  <si>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</si>
  <si>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</si>
  <si>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</si>
  <si>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</si>
  <si>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</si>
  <si>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</si>
  <si>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</si>
  <si>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</si>
  <si>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</si>
  <si>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</si>
  <si>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</si>
  <si>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</si>
  <si>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</si>
  <si>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</si>
  <si>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</si>
  <si>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</si>
  <si>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</si>
  <si>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</si>
  <si>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</si>
  <si>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</si>
  <si>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</si>
  <si>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</si>
  <si>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</si>
  <si>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</si>
  <si>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</si>
  <si>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</si>
  <si>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</si>
  <si>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</si>
  <si>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</si>
  <si>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</si>
  <si>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</si>
  <si>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</si>
  <si>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</si>
  <si>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</si>
  <si>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</si>
  <si>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</si>
  <si>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</si>
  <si>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</si>
  <si>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</si>
  <si>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</si>
  <si>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</si>
  <si>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</si>
  <si>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</si>
  <si>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</si>
  <si>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</si>
  <si>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</si>
  <si>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</si>
  <si>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</si>
  <si>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</si>
  <si>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</si>
  <si>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</si>
  <si>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</si>
  <si>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</si>
  <si>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</si>
  <si>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</si>
  <si>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</si>
  <si>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</si>
  <si>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</si>
  <si>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</si>
  <si>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</si>
  <si>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</si>
  <si>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</si>
  <si>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</si>
  <si>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</si>
  <si>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</si>
  <si>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</si>
  <si>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</si>
  <si>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</si>
  <si>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</si>
  <si>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</si>
  <si>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</si>
  <si>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</si>
  <si>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</si>
  <si>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</si>
  <si>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</si>
  <si>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</si>
  <si>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</si>
  <si>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</si>
  <si>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</si>
  <si>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</si>
  <si>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</si>
  <si>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</si>
  <si>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</si>
  <si>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</si>
  <si>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</si>
  <si>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</si>
  <si>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</si>
  <si>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</si>
  <si>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</si>
  <si>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</si>
  <si>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</si>
  <si>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</si>
  <si>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</si>
  <si>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</si>
  <si>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</si>
  <si>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</si>
  <si>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</si>
  <si>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</si>
  <si>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</si>
  <si>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</si>
  <si>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</si>
  <si>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</si>
  <si>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</si>
  <si>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</si>
  <si>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</si>
  <si>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</si>
  <si>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</si>
  <si>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</si>
  <si>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</si>
  <si>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</si>
  <si>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</si>
  <si>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</si>
  <si>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</si>
  <si>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</si>
  <si>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</si>
  <si>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</si>
  <si>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</si>
  <si>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</si>
  <si>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</si>
  <si>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</si>
  <si>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</si>
  <si>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</si>
  <si>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</si>
  <si>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</si>
  <si>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</si>
  <si>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</si>
  <si>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</si>
  <si>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</si>
  <si>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</si>
  <si>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</si>
  <si>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</si>
  <si>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</si>
  <si>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</si>
  <si>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</si>
  <si>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</si>
  <si>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</si>
  <si>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</si>
  <si>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</si>
  <si>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</si>
  <si>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</si>
  <si>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</si>
  <si>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</si>
  <si>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</si>
  <si>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</si>
  <si>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</si>
  <si>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</si>
  <si>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</si>
  <si>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</si>
  <si>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</si>
  <si>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</si>
  <si>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</si>
  <si>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</si>
  <si>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</si>
  <si>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</si>
  <si>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</si>
  <si>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</si>
  <si>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</si>
  <si>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</si>
  <si>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</si>
  <si>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</si>
  <si>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</si>
  <si>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</si>
  <si>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</si>
  <si>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</si>
  <si>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</si>
  <si>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</si>
  <si>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</si>
  <si>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</si>
  <si>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</si>
  <si>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</si>
  <si>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</si>
  <si>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</si>
  <si>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</si>
  <si>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</si>
  <si>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</si>
  <si>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</si>
  <si>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</si>
  <si>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</si>
  <si>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</si>
  <si>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</si>
  <si>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</si>
  <si>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</si>
  <si>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</si>
  <si>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</si>
  <si>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</si>
  <si>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</si>
  <si>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</si>
  <si>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</si>
  <si>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</si>
  <si>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</si>
  <si>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</si>
  <si>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</si>
  <si>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</si>
  <si>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</si>
  <si>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</si>
  <si>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</si>
  <si>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</si>
  <si>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</si>
  <si>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</si>
  <si>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</si>
  <si>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</si>
  <si>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</si>
  <si>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</si>
  <si>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</si>
  <si>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</si>
  <si>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</si>
  <si>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</si>
  <si>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</si>
  <si>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</si>
  <si>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</si>
  <si>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</si>
  <si>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</si>
  <si>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</si>
  <si>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</si>
  <si>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</si>
  <si>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</si>
  <si>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</si>
  <si>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</si>
  <si>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</si>
  <si>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</si>
  <si>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</si>
  <si>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</si>
  <si>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</si>
  <si>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</si>
  <si>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</si>
  <si>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</si>
  <si>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</si>
  <si>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</si>
  <si>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</si>
  <si>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</si>
  <si>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</si>
  <si>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</si>
  <si>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</si>
  <si>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</si>
  <si>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</si>
  <si>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</si>
  <si>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</si>
  <si>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</si>
  <si>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</si>
  <si>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</si>
  <si>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</si>
  <si>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</si>
  <si>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</si>
  <si>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</si>
  <si>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</si>
  <si>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</si>
  <si>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</si>
  <si>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</si>
  <si>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</si>
  <si>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</si>
  <si>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</si>
  <si>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</si>
  <si>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</si>
  <si>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</si>
  <si>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</si>
  <si>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</si>
  <si>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</si>
  <si>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</si>
  <si>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</si>
  <si>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</si>
  <si>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</si>
  <si>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</si>
  <si>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</si>
  <si>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</si>
  <si>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</si>
  <si>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</si>
  <si>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</si>
  <si>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</si>
  <si>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</si>
  <si>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</si>
  <si>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</si>
  <si>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</si>
  <si>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</si>
  <si>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</si>
  <si>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</si>
  <si>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</si>
  <si>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</si>
  <si>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</si>
  <si>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</si>
  <si>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</si>
  <si>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</si>
  <si>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</si>
  <si>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</si>
  <si>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</si>
  <si>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</si>
  <si>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</si>
  <si>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</si>
  <si>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</si>
  <si>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</si>
  <si>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</si>
  <si>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</si>
  <si>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</si>
  <si>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</si>
  <si>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</si>
  <si>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</si>
  <si>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</si>
  <si>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</si>
  <si>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</si>
  <si>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</si>
  <si>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</si>
  <si>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</si>
  <si>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</si>
  <si>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</si>
  <si>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</si>
  <si>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</si>
  <si>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</si>
  <si>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</si>
  <si>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</si>
  <si>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</si>
  <si>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</si>
  <si>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</si>
  <si>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</si>
  <si>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</si>
  <si>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</si>
  <si>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</si>
  <si>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</si>
  <si>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</si>
  <si>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</si>
  <si>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</si>
  <si>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</si>
  <si>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</si>
  <si>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</si>
  <si>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</si>
  <si>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</si>
  <si>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</si>
  <si>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</si>
  <si>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</si>
  <si>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</si>
  <si>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</si>
  <si>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</si>
  <si>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</si>
  <si>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</si>
  <si>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</si>
  <si>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</si>
  <si>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</si>
  <si>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</si>
  <si>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</si>
  <si>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</si>
  <si>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</si>
  <si>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</si>
  <si>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</si>
  <si>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</si>
  <si>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</si>
  <si>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</si>
  <si>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</si>
  <si>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</si>
  <si>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</si>
  <si>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</si>
  <si>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</si>
  <si>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</si>
  <si>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</si>
  <si>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</si>
  <si>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</si>
  <si>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</si>
  <si>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</si>
  <si>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</si>
  <si>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</si>
  <si>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</si>
  <si>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</si>
  <si>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</si>
  <si>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</si>
  <si>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</si>
  <si>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</si>
  <si>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</si>
  <si>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</si>
  <si>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</si>
  <si>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</si>
  <si>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</si>
  <si>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</si>
  <si>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</si>
  <si>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</si>
  <si>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</si>
  <si>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</si>
  <si>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</si>
  <si>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</si>
  <si>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</si>
  <si>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</si>
  <si>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</si>
  <si>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</si>
  <si>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</si>
  <si>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</si>
  <si>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</si>
  <si>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</si>
  <si>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</si>
  <si>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</si>
  <si>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</si>
  <si>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</si>
  <si>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</si>
  <si>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</si>
  <si>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</si>
  <si>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</si>
  <si>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</si>
  <si>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</si>
  <si>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</si>
  <si>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</si>
  <si>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</si>
  <si>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</si>
  <si>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</si>
  <si>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</si>
  <si>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</si>
  <si>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</si>
  <si>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</si>
  <si>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</si>
  <si>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</si>
  <si>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</si>
  <si>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</si>
  <si>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</si>
  <si>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</si>
  <si>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</si>
  <si>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</si>
  <si>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</si>
  <si>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</si>
  <si>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</si>
  <si>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</si>
  <si>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</si>
  <si>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</si>
  <si>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</si>
  <si>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</si>
  <si>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</si>
  <si>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</si>
  <si>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</si>
  <si>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</si>
  <si>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</si>
  <si>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</si>
  <si>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</si>
  <si>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</si>
  <si>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</si>
  <si>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</si>
  <si>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</si>
  <si>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</si>
  <si>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</si>
  <si>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</si>
  <si>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</si>
  <si>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</si>
  <si>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</si>
  <si>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</si>
  <si>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</si>
  <si>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</si>
  <si>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</si>
  <si>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</si>
  <si>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</si>
  <si>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</si>
  <si>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</si>
  <si>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</si>
  <si>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</si>
  <si>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</si>
  <si>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</si>
  <si>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</si>
  <si>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</si>
  <si>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</si>
  <si>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</si>
  <si>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</si>
  <si>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</si>
  <si>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</si>
  <si>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</si>
  <si>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</si>
  <si>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</si>
  <si>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</si>
  <si>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</si>
  <si>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</si>
  <si>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</si>
  <si>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</si>
  <si>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</si>
  <si>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</si>
  <si>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</si>
  <si>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</si>
  <si>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</si>
  <si>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</si>
  <si>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</si>
  <si>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</si>
  <si>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</si>
  <si>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</si>
  <si>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</si>
  <si>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</si>
  <si>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</si>
  <si>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</si>
  <si>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</si>
  <si>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</si>
  <si>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</si>
  <si>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</si>
  <si>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</si>
  <si>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</si>
  <si>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</si>
  <si>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</si>
  <si>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</si>
  <si>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</si>
  <si>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</si>
  <si>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</si>
  <si>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</si>
  <si>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</si>
  <si>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</si>
  <si>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</si>
  <si>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</si>
  <si>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</si>
  <si>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</si>
  <si>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</si>
  <si>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</si>
  <si>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</si>
  <si>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</si>
  <si>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</si>
  <si>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</si>
  <si>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</si>
  <si>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</si>
  <si>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</si>
  <si>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</si>
  <si>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</si>
  <si>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</si>
  <si>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</si>
  <si>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</si>
  <si>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</si>
  <si>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</si>
  <si>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</si>
  <si>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</si>
  <si>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</si>
  <si>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</si>
  <si>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</si>
  <si>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</si>
  <si>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</si>
  <si>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</si>
  <si>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</si>
  <si>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</si>
  <si>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</si>
  <si>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</si>
  <si>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</si>
  <si>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</si>
  <si>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</si>
  <si>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</si>
  <si>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</si>
  <si>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</si>
  <si>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</si>
  <si>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</si>
  <si>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</si>
  <si>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</si>
  <si>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</si>
  <si>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</si>
  <si>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</si>
  <si>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</si>
  <si>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</si>
  <si>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</si>
  <si>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</si>
  <si>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</si>
  <si>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</si>
  <si>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</si>
  <si>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</si>
  <si>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</si>
  <si>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</si>
  <si>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</si>
  <si>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</si>
  <si>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</si>
  <si>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</si>
  <si>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</si>
  <si>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</si>
  <si>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</si>
  <si>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</si>
  <si>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</si>
  <si>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</si>
  <si>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</si>
  <si>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</si>
  <si>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</si>
  <si>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</si>
  <si>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</si>
  <si>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</si>
  <si>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</si>
  <si>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</si>
  <si>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</si>
  <si>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</si>
  <si>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</si>
  <si>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</si>
  <si>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</si>
  <si>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</si>
  <si>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</si>
  <si>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</si>
  <si>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</si>
  <si>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</si>
  <si>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</si>
  <si>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</si>
  <si>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</si>
  <si>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</si>
  <si>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</si>
  <si>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</si>
  <si>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</si>
  <si>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</si>
  <si>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</si>
  <si>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</si>
  <si>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</si>
  <si>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</si>
  <si>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</si>
  <si>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</si>
  <si>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</si>
  <si>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</si>
  <si>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</si>
  <si>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</si>
  <si>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</si>
  <si>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</si>
  <si>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</si>
  <si>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</si>
  <si>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</si>
  <si>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</si>
  <si>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</si>
  <si>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</si>
  <si>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</si>
  <si>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</si>
  <si>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</si>
  <si>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</si>
  <si>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</si>
  <si>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</si>
  <si>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</si>
  <si>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</si>
  <si>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</si>
  <si>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</si>
  <si>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</si>
  <si>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</si>
  <si>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</si>
  <si>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</si>
  <si>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</si>
  <si>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</si>
  <si>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</si>
  <si>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</si>
  <si>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</si>
  <si>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</si>
  <si>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</si>
  <si>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</si>
  <si>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</si>
  <si>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</si>
  <si>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</si>
  <si>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</si>
  <si>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</si>
  <si>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</si>
  <si>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</si>
  <si>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</si>
  <si>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</si>
  <si>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</si>
  <si>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</si>
  <si>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</si>
  <si>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</si>
  <si>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</si>
  <si>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</si>
  <si>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</si>
  <si>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</si>
  <si>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</si>
  <si>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</si>
  <si>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</si>
  <si>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</si>
  <si>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</si>
  <si>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</si>
  <si>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</si>
  <si>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</si>
  <si>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</si>
  <si>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</si>
  <si>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</si>
  <si>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</si>
  <si>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</si>
  <si>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</si>
  <si>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</si>
  <si>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</si>
  <si>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</si>
  <si>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</si>
  <si>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</si>
  <si>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</si>
  <si>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</si>
  <si>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</si>
  <si>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</si>
  <si>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</si>
  <si>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</si>
  <si>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</si>
  <si>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</si>
  <si>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</si>
  <si>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</si>
  <si>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</si>
  <si>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</si>
  <si>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</si>
  <si>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</si>
  <si>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</si>
  <si>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</si>
  <si>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</si>
  <si>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</si>
  <si>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</si>
  <si>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</si>
  <si>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</si>
  <si>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</si>
  <si>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</si>
  <si>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</si>
  <si>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</si>
  <si>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</si>
  <si>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</si>
  <si>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</si>
  <si>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</si>
  <si>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</si>
  <si>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</si>
  <si>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</si>
  <si>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</si>
  <si>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</si>
  <si>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</si>
  <si>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</si>
  <si>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</si>
  <si>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</si>
  <si>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</si>
  <si>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</si>
  <si>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</si>
  <si>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</si>
  <si>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</si>
  <si>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</si>
  <si>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</si>
  <si>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</si>
  <si>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</si>
  <si>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</si>
  <si>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</si>
  <si>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</si>
  <si>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</si>
  <si>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</si>
  <si>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</si>
  <si>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</si>
  <si>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</si>
  <si>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</si>
  <si>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</si>
  <si>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</si>
  <si>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</si>
  <si>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</si>
  <si>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</si>
  <si>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</si>
  <si>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</si>
  <si>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</si>
  <si>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</si>
  <si>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</si>
  <si>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</si>
  <si>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</si>
  <si>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</si>
  <si>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</si>
  <si>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</si>
  <si>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</si>
  <si>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</si>
  <si>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</si>
  <si>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</si>
  <si>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</si>
  <si>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</si>
  <si>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</si>
  <si>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</si>
  <si>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</si>
  <si>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</si>
  <si>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</si>
  <si>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</si>
  <si>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</si>
  <si>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</si>
  <si>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</si>
  <si>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</si>
  <si>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</si>
  <si>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</si>
  <si>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</si>
  <si>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</si>
  <si>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</si>
  <si>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</si>
  <si>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</si>
  <si>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</si>
  <si>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</si>
  <si>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</si>
  <si>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</si>
  <si>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</si>
  <si>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</si>
  <si>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</si>
  <si>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</si>
  <si>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</si>
  <si>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</si>
  <si>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</si>
  <si>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</si>
  <si>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</si>
  <si>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</si>
  <si>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</si>
  <si>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</si>
  <si>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</si>
  <si>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</si>
  <si>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</si>
  <si>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</si>
  <si>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</si>
  <si>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</si>
  <si>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</si>
  <si>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</si>
  <si>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</si>
  <si>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</si>
  <si>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</si>
  <si>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</si>
  <si>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</si>
  <si>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</si>
  <si>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</si>
  <si>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</si>
  <si>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</si>
  <si>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</si>
  <si>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</si>
  <si>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</si>
  <si>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</si>
  <si>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</si>
  <si>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</si>
  <si>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</si>
  <si>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</si>
  <si>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</si>
  <si>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</si>
  <si>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</si>
  <si>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</si>
  <si>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</si>
  <si>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</si>
  <si>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</si>
  <si>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</si>
  <si>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</si>
  <si>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</si>
  <si>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</si>
  <si>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</si>
  <si>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</si>
  <si>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</si>
  <si>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</si>
  <si>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</si>
  <si>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</si>
  <si>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</si>
  <si>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</si>
  <si>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</si>
  <si>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</si>
  <si>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</si>
  <si>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</si>
  <si>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</si>
  <si>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</si>
  <si>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</si>
  <si>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</si>
  <si>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</si>
  <si>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</si>
  <si>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</si>
  <si>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</si>
  <si>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</si>
  <si>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</si>
  <si>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</si>
  <si>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</si>
  <si>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</si>
  <si>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</si>
  <si>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</si>
  <si>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</si>
  <si>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</si>
  <si>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</si>
  <si>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</si>
  <si>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</si>
  <si>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</si>
  <si>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</si>
  <si>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</si>
  <si>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</si>
  <si>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</si>
  <si>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</si>
  <si>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</si>
  <si>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</si>
  <si>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</si>
  <si>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</si>
  <si>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</si>
  <si>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</si>
  <si>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</si>
  <si>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</si>
  <si>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</si>
  <si>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</si>
  <si>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</si>
  <si>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</si>
  <si>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</si>
  <si>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</si>
  <si>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</si>
  <si>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</si>
  <si>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</si>
  <si>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</si>
  <si>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</si>
  <si>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</si>
  <si>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</si>
  <si>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</si>
  <si>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</si>
  <si>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</si>
  <si>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</si>
  <si>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</si>
  <si>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</si>
  <si>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</si>
  <si>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</si>
  <si>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</si>
  <si>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</si>
  <si>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</si>
  <si>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</si>
  <si>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</si>
  <si>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</si>
  <si>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</si>
  <si>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</si>
  <si>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</si>
  <si>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</si>
  <si>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</si>
  <si>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</si>
  <si>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</si>
  <si>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</si>
  <si>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</si>
  <si>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</si>
  <si>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</si>
  <si>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</si>
  <si>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</si>
  <si>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</si>
  <si>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</si>
  <si>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</si>
  <si>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</si>
  <si>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</si>
  <si>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</si>
  <si>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</si>
  <si>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</si>
  <si>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</si>
  <si>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</si>
  <si>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</si>
  <si>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</si>
  <si>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</si>
  <si>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</si>
  <si>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</si>
  <si>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</si>
  <si>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</si>
  <si>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</si>
  <si>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</si>
  <si>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</si>
  <si>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</si>
  <si>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</si>
  <si>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</si>
  <si>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</si>
  <si>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</si>
  <si>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</si>
  <si>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</si>
  <si>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</si>
  <si>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</si>
  <si>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</si>
  <si>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</si>
  <si>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</si>
  <si>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</si>
  <si>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</si>
  <si>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</si>
  <si>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</si>
  <si>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</si>
  <si>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</si>
  <si>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</si>
  <si>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</si>
  <si>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</si>
  <si>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</si>
  <si>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</si>
  <si>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</si>
  <si>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</si>
  <si>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</si>
  <si>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</si>
  <si>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</si>
  <si>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</si>
  <si>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</si>
  <si>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</si>
  <si>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</si>
  <si>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</si>
  <si>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</si>
  <si>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</si>
  <si>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</si>
  <si>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</si>
  <si>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</si>
  <si>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</si>
  <si>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</si>
  <si>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</si>
  <si>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</si>
  <si>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</si>
  <si>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</si>
  <si>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</si>
  <si>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</si>
  <si>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</si>
  <si>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</si>
  <si>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</si>
  <si>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</si>
  <si>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</si>
  <si>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</si>
  <si>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</si>
  <si>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</si>
  <si>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</si>
  <si>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</si>
  <si>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</si>
  <si>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</si>
  <si>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</si>
  <si>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</si>
  <si>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</si>
  <si>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</si>
  <si>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</si>
  <si>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</si>
  <si>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</si>
  <si>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</si>
  <si>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</si>
  <si>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</si>
  <si>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</si>
  <si>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</si>
  <si>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</si>
  <si>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</si>
  <si>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</si>
  <si>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</si>
  <si>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</si>
  <si>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</si>
  <si>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</si>
  <si>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</si>
  <si>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</si>
  <si>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</si>
  <si>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</si>
  <si>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</si>
  <si>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</si>
  <si>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</si>
  <si>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</si>
  <si>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</si>
  <si>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</si>
  <si>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</si>
  <si>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</si>
  <si>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</si>
  <si>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</si>
  <si>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</si>
  <si>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</si>
  <si>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</si>
  <si>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</si>
  <si>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</si>
  <si>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</si>
  <si>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</si>
  <si>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</si>
  <si>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</si>
  <si>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</si>
  <si>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</si>
  <si>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</si>
  <si>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</si>
  <si>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</si>
  <si>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</si>
  <si>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</si>
  <si>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</si>
  <si>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</si>
  <si>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</si>
  <si>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</si>
  <si>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</si>
  <si>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</si>
  <si>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</si>
  <si>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</si>
  <si>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</si>
  <si>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</si>
  <si>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</si>
  <si>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</si>
  <si>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</si>
  <si>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</si>
  <si>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</si>
  <si>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</si>
  <si>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</si>
  <si>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</si>
  <si>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</si>
  <si>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</si>
  <si>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</si>
  <si>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</si>
  <si>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</si>
  <si>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</si>
  <si>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</si>
  <si>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</si>
  <si>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</si>
  <si>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</si>
  <si>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</si>
  <si>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</si>
  <si>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</si>
  <si>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</si>
  <si>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</si>
  <si>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</si>
  <si>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</si>
  <si>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</si>
  <si>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</si>
  <si>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</si>
  <si>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</si>
  <si>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</si>
  <si>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</si>
  <si>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</si>
  <si>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</si>
  <si>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</si>
  <si>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</si>
  <si>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</si>
  <si>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</si>
  <si>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</si>
  <si>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</si>
  <si>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</si>
  <si>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</si>
  <si>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</si>
  <si>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</si>
  <si>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</si>
  <si>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</si>
  <si>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</si>
  <si>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</si>
  <si>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</si>
  <si>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</si>
  <si>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</si>
  <si>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</si>
  <si>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</si>
  <si>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</si>
  <si>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</si>
  <si>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</si>
  <si>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</si>
  <si>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</si>
  <si>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</si>
  <si>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</si>
  <si>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</si>
  <si>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</si>
  <si>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</si>
  <si>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</si>
  <si>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</si>
  <si>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</si>
  <si>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</si>
  <si>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</si>
  <si>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</si>
  <si>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</si>
  <si>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</si>
  <si>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</si>
  <si>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</si>
  <si>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</si>
  <si>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</si>
  <si>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</si>
  <si>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</si>
  <si>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</si>
  <si>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</si>
  <si>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</si>
  <si>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</si>
  <si>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</si>
  <si>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</si>
  <si>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</si>
  <si>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</si>
  <si>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</si>
  <si>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</si>
  <si>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</si>
  <si>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</si>
  <si>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</si>
  <si>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</si>
  <si>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</si>
  <si>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</si>
  <si>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</si>
  <si>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</si>
  <si>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</si>
  <si>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</si>
  <si>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</si>
  <si>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</si>
  <si>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</si>
  <si>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</si>
  <si>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</si>
  <si>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</si>
  <si>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</si>
  <si>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</si>
  <si>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</si>
  <si>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</si>
  <si>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</si>
  <si>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</si>
  <si>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</si>
  <si>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</si>
  <si>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</si>
  <si>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</si>
  <si>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</si>
  <si>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</si>
  <si>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</si>
  <si>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</si>
  <si>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</si>
  <si>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</si>
  <si>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</si>
  <si>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</si>
  <si>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</si>
  <si>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</si>
  <si>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</si>
  <si>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</si>
  <si>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</si>
  <si>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</si>
  <si>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</si>
  <si>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</si>
  <si>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</si>
  <si>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</si>
  <si>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</si>
  <si>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</si>
  <si>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</si>
  <si>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</si>
  <si>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</si>
  <si>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</si>
  <si>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</si>
  <si>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</si>
  <si>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</si>
  <si>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</si>
  <si>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</si>
  <si>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</si>
  <si>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</si>
  <si>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</si>
  <si>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</si>
  <si>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</si>
  <si>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</si>
  <si>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</si>
  <si>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</si>
  <si>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</si>
  <si>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</si>
  <si>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</si>
  <si>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</si>
  <si>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</si>
  <si>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</si>
  <si>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</si>
  <si>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</si>
  <si>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</si>
  <si>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</si>
  <si>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</si>
  <si>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</si>
  <si>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</si>
  <si>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</si>
  <si>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</si>
  <si>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</si>
  <si>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</si>
  <si>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</si>
  <si>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</si>
  <si>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</si>
  <si>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</si>
  <si>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</si>
  <si>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</si>
  <si>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</si>
  <si>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</si>
  <si>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</si>
  <si>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</si>
  <si>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</si>
  <si>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</si>
  <si>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</si>
  <si>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</si>
  <si>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</si>
  <si>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</si>
  <si>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</si>
  <si>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</si>
  <si>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</si>
  <si>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</si>
  <si>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</si>
  <si>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</si>
  <si>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</si>
  <si>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</si>
  <si>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</si>
  <si>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</si>
  <si>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</si>
  <si>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</si>
  <si>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</si>
  <si>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</si>
  <si>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</si>
  <si>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</si>
  <si>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</si>
  <si>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</si>
  <si>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</si>
  <si>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</si>
  <si>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</si>
  <si>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</si>
  <si>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</si>
  <si>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</si>
  <si>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</si>
  <si>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</si>
  <si>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</si>
  <si>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</si>
  <si>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</si>
  <si>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</si>
  <si>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</si>
  <si>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</si>
  <si>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</si>
  <si>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</si>
  <si>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</si>
  <si>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</si>
  <si>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</si>
  <si>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</si>
  <si>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</si>
  <si>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</si>
  <si>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</si>
  <si>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</si>
  <si>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</si>
  <si>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</si>
  <si>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</si>
  <si>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</si>
  <si>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</si>
  <si>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</si>
  <si>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</si>
  <si>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</si>
  <si>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</si>
  <si>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</si>
  <si>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</si>
  <si>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</si>
  <si>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</si>
  <si>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</si>
  <si>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</si>
  <si>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</si>
  <si>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</si>
  <si>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</si>
  <si>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</si>
  <si>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</si>
  <si>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</si>
  <si>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</si>
  <si>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</si>
  <si>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</si>
  <si>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</si>
  <si>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</si>
  <si>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</si>
  <si>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</si>
  <si>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</si>
  <si>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</si>
  <si>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</si>
  <si>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</si>
  <si>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</si>
  <si>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</si>
  <si>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</si>
  <si>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</si>
  <si>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</si>
  <si>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</si>
  <si>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</si>
  <si>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</si>
  <si>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</si>
  <si>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</si>
  <si>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</si>
  <si>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</si>
  <si>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</si>
  <si>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</si>
  <si>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</si>
  <si>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</si>
  <si>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</si>
  <si>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</si>
  <si>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</si>
  <si>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</si>
  <si>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</si>
  <si>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</si>
  <si>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</si>
  <si>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</si>
  <si>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</si>
  <si>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</si>
  <si>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</si>
  <si>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</si>
  <si>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</si>
  <si>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</si>
  <si>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</si>
  <si>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</si>
  <si>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</si>
  <si>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</si>
  <si>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</si>
  <si>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</si>
  <si>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</si>
  <si>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</si>
  <si>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</si>
  <si>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</si>
  <si>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</si>
  <si>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</si>
  <si>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</si>
  <si>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</si>
  <si>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</si>
  <si>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</si>
  <si>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</si>
  <si>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</si>
  <si>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</si>
  <si>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</si>
  <si>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</si>
  <si>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</si>
  <si>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</si>
  <si>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</si>
  <si>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</si>
  <si>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</si>
  <si>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</si>
  <si>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</si>
  <si>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</si>
  <si>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</si>
  <si>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</si>
  <si>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</si>
  <si>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</si>
  <si>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</si>
  <si>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</si>
  <si>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</si>
  <si>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</si>
  <si>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</si>
  <si>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</si>
  <si>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</si>
  <si>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</si>
  <si>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</si>
  <si>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</si>
  <si>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</si>
  <si>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</si>
  <si>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</si>
  <si>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</si>
  <si>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</si>
  <si>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</si>
  <si>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</si>
  <si>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</si>
  <si>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</si>
  <si>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</si>
  <si>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</si>
  <si>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</si>
  <si>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</si>
  <si>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</si>
  <si>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</si>
  <si>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</si>
  <si>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</si>
  <si>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</si>
  <si>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</si>
  <si>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</si>
  <si>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</si>
  <si>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</si>
  <si>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</si>
  <si>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</si>
  <si>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</si>
  <si>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</si>
  <si>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</si>
  <si>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</si>
  <si>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</si>
  <si>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</si>
  <si>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</si>
  <si>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</si>
  <si>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</si>
  <si>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</si>
  <si>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</si>
  <si>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</si>
  <si>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</si>
  <si>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</si>
  <si>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</si>
  <si>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</si>
  <si>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</si>
  <si>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</si>
  <si>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</si>
  <si>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</si>
  <si>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</si>
  <si>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</si>
  <si>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</si>
  <si>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</si>
  <si>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</si>
  <si>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</si>
  <si>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</si>
  <si>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</si>
  <si>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</si>
  <si>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</si>
  <si>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</si>
  <si>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</si>
  <si>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</si>
  <si>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</si>
  <si>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</si>
  <si>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</si>
  <si>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</si>
  <si>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</si>
  <si>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</si>
  <si>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</si>
  <si>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</si>
  <si>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</si>
  <si>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</si>
  <si>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</si>
  <si>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</si>
  <si>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</si>
  <si>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</si>
  <si>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</si>
  <si>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</si>
  <si>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</si>
  <si>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</si>
  <si>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</si>
  <si>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</si>
  <si>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</si>
  <si>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</si>
  <si>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</si>
  <si>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</si>
  <si>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</si>
  <si>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</si>
  <si>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</si>
  <si>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</si>
  <si>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</si>
  <si>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</si>
  <si>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</si>
  <si>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</si>
  <si>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</si>
  <si>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</si>
  <si>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</si>
  <si>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</si>
  <si>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</si>
  <si>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</si>
  <si>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</si>
  <si>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</si>
  <si>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</si>
  <si>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</si>
  <si>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</si>
  <si>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</si>
  <si>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</si>
  <si>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</si>
  <si>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</si>
  <si>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</si>
  <si>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</si>
  <si>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</si>
  <si>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</si>
  <si>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</si>
  <si>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</si>
  <si>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</si>
  <si>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</si>
  <si>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</si>
  <si>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</si>
  <si>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</si>
  <si>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</si>
  <si>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</si>
  <si>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</si>
  <si>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</si>
  <si>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</si>
  <si>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</si>
  <si>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</si>
  <si>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</si>
  <si>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</si>
  <si>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</si>
  <si>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</si>
  <si>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</si>
  <si>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</si>
  <si>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</si>
  <si>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</si>
  <si>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</si>
  <si>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</si>
  <si>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</si>
  <si>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</si>
  <si>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</si>
  <si>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</si>
  <si>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</si>
  <si>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</si>
  <si>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</si>
  <si>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</si>
  <si>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</si>
  <si>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</si>
  <si>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</si>
  <si>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</si>
  <si>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</si>
  <si>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</si>
  <si>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</si>
  <si>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</si>
  <si>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</si>
  <si>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</si>
  <si>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</si>
  <si>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</si>
  <si>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</si>
  <si>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</si>
  <si>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</si>
  <si>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</si>
  <si>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</si>
  <si>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</si>
  <si>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</si>
  <si>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</si>
  <si>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</si>
  <si>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</si>
  <si>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</si>
  <si>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</si>
  <si>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</si>
  <si>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</si>
  <si>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</si>
  <si>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</si>
  <si>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</si>
  <si>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</si>
  <si>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</si>
  <si>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</si>
  <si>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</si>
  <si>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</si>
  <si>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</si>
  <si>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</si>
  <si>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</si>
  <si>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</si>
  <si>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</si>
  <si>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</si>
  <si>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</si>
  <si>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</si>
  <si>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</si>
  <si>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</si>
  <si>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</si>
  <si>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</si>
  <si>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</si>
  <si>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</si>
  <si>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</si>
  <si>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</si>
  <si>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</si>
  <si>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</si>
  <si>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</si>
  <si>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</si>
  <si>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</si>
  <si>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</si>
  <si>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</si>
  <si>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</si>
  <si>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</si>
  <si>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</si>
  <si>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</si>
  <si>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</si>
  <si>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</si>
  <si>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</si>
  <si>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</si>
  <si>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</si>
  <si>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</si>
  <si>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</si>
  <si>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</si>
  <si>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</si>
  <si>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</si>
  <si>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</si>
  <si>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</si>
  <si>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</si>
  <si>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</si>
  <si>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</si>
  <si>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</si>
  <si>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</si>
  <si>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</si>
  <si>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</si>
  <si>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</si>
  <si>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</si>
  <si>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</si>
  <si>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</si>
  <si>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</si>
  <si>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</si>
  <si>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</si>
  <si>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</si>
  <si>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</si>
  <si>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</si>
  <si>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</si>
  <si>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</si>
  <si>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</si>
  <si>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</si>
  <si>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</si>
  <si>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</si>
  <si>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</si>
  <si>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</si>
  <si>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</si>
  <si>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</si>
  <si>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</si>
  <si>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</si>
  <si>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</si>
  <si>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</si>
  <si>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</si>
  <si>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</si>
  <si>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</si>
  <si>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</si>
  <si>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</si>
  <si>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</si>
  <si>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</si>
  <si>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</si>
  <si>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</si>
  <si>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</si>
  <si>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</si>
  <si>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</si>
  <si>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</si>
  <si>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</si>
  <si>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</si>
  <si>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</si>
  <si>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</si>
  <si>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</si>
  <si>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</si>
  <si>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</si>
  <si>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</si>
  <si>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</si>
  <si>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</si>
  <si>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</si>
  <si>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</si>
  <si>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</si>
  <si>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</si>
  <si>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</si>
  <si>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</si>
  <si>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</si>
  <si>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</si>
  <si>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</si>
  <si>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</si>
  <si>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</si>
  <si>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</si>
  <si>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</si>
  <si>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</si>
  <si>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</si>
  <si>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</si>
  <si>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</si>
  <si>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</si>
  <si>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</si>
  <si>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</si>
  <si>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</si>
  <si>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</si>
  <si>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</si>
  <si>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</si>
  <si>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</si>
  <si>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</si>
  <si>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</si>
  <si>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</si>
  <si>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</si>
  <si>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</si>
  <si>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</si>
  <si>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</si>
  <si>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</si>
  <si>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</si>
  <si>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</si>
  <si>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</si>
  <si>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</si>
  <si>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</si>
  <si>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</si>
  <si>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</si>
  <si>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</si>
  <si>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</si>
  <si>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</si>
  <si>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</si>
  <si>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</si>
  <si>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</si>
  <si>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</si>
  <si>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</si>
  <si>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</si>
  <si>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</si>
  <si>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</si>
  <si>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</si>
  <si>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</si>
  <si>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</si>
  <si>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</si>
  <si>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</si>
  <si>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</si>
  <si>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</si>
  <si>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</si>
  <si>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</si>
  <si>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</si>
  <si>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</si>
  <si>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</si>
  <si>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</si>
  <si>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</si>
  <si>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</si>
  <si>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</si>
  <si>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</si>
  <si>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</si>
  <si>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</si>
  <si>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</si>
  <si>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</si>
  <si>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</si>
  <si>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</si>
  <si>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</si>
  <si>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</si>
  <si>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</si>
  <si>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</si>
  <si>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</si>
  <si>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</si>
  <si>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</si>
  <si>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</si>
  <si>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</si>
  <si>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</si>
  <si>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</si>
  <si>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</si>
  <si>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</si>
  <si>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</si>
  <si>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</si>
  <si>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</si>
  <si>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</si>
  <si>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</si>
  <si>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</si>
  <si>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</si>
  <si>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</si>
  <si>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</si>
  <si>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</si>
  <si>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</si>
  <si>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</si>
  <si>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</si>
  <si>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</si>
  <si>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</si>
  <si>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</si>
  <si>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</si>
  <si>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</si>
  <si>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</si>
  <si>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</si>
  <si>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</si>
  <si>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</si>
  <si>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</si>
  <si>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</si>
  <si>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</si>
  <si>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</si>
  <si>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</si>
  <si>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</si>
  <si>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</si>
  <si>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</si>
  <si>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</si>
  <si>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</si>
  <si>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</si>
  <si>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</si>
  <si>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</si>
  <si>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</si>
  <si>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</si>
  <si>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</si>
  <si>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</si>
  <si>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</si>
  <si>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</si>
  <si>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</si>
  <si>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</si>
  <si>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</si>
  <si>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</si>
  <si>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</si>
  <si>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</si>
  <si>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</si>
  <si>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</si>
  <si>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</si>
  <si>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</si>
  <si>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</si>
  <si>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</si>
  <si>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</si>
  <si>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</si>
  <si>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</si>
  <si>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</si>
  <si>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</si>
  <si>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</si>
  <si>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</si>
  <si>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</si>
  <si>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</si>
  <si>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</si>
  <si>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</si>
  <si>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</si>
  <si>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</si>
  <si>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</si>
  <si>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</si>
  <si>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</si>
  <si>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</si>
  <si>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</si>
  <si>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</si>
  <si>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</si>
  <si>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</si>
  <si>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</si>
  <si>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</si>
  <si>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</si>
  <si>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</si>
  <si>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</si>
  <si>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</si>
  <si>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</si>
  <si>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</si>
  <si>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</si>
  <si>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</si>
  <si>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</si>
  <si>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</si>
  <si>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</si>
  <si>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</si>
  <si>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</si>
  <si>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</si>
  <si>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</si>
  <si>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</si>
  <si>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</si>
  <si>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</si>
  <si>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</si>
  <si>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</si>
  <si>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</si>
  <si>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</si>
  <si>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</si>
  <si>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</si>
  <si>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</si>
  <si>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</si>
  <si>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</si>
  <si>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</si>
  <si>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</si>
  <si>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</si>
  <si>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</si>
  <si>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</si>
  <si>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</si>
  <si>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</si>
  <si>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</si>
  <si>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</si>
  <si>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</si>
  <si>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</si>
  <si>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</si>
  <si>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</si>
  <si>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</si>
  <si>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</si>
  <si>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</si>
  <si>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</si>
  <si>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</si>
  <si>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</si>
  <si>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</si>
  <si>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</si>
  <si>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</si>
  <si>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</si>
  <si>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</si>
  <si>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</si>
  <si>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</si>
  <si>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</si>
  <si>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</si>
  <si>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</si>
  <si>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</si>
  <si>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</si>
  <si>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</si>
  <si>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</si>
  <si>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</si>
  <si>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</si>
  <si>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</si>
  <si>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</si>
  <si>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</si>
  <si>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</si>
  <si>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</si>
  <si>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</si>
  <si>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</si>
  <si>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</si>
  <si>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</si>
  <si>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</si>
  <si>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</si>
  <si>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</si>
  <si>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</si>
  <si>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</si>
  <si>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</si>
  <si>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</si>
  <si>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</si>
  <si>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</si>
  <si>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</si>
  <si>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</si>
  <si>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</si>
  <si>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</si>
  <si>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</si>
  <si>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</si>
  <si>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</si>
  <si>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</si>
  <si>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</si>
  <si>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</si>
  <si>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</si>
  <si>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</si>
  <si>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</si>
  <si>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</si>
  <si>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</si>
  <si>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</si>
  <si>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</si>
  <si>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</si>
  <si>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</si>
  <si>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</si>
  <si>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</si>
  <si>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</si>
  <si>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</si>
  <si>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</si>
  <si>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</si>
  <si>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</si>
  <si>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</si>
  <si>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</si>
  <si>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</si>
  <si>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</si>
  <si>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</si>
  <si>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</si>
  <si>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</si>
  <si>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</si>
  <si>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</si>
  <si>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</si>
  <si>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</si>
  <si>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</si>
  <si>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</si>
  <si>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</si>
  <si>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</si>
  <si>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</si>
  <si>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</si>
  <si>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</si>
  <si>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</si>
  <si>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</si>
  <si>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</si>
  <si>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</si>
  <si>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</si>
  <si>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</si>
  <si>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</si>
  <si>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</si>
  <si>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</si>
  <si>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</si>
  <si>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</si>
  <si>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</si>
  <si>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</si>
  <si>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</si>
  <si>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</si>
  <si>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</si>
  <si>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</si>
  <si>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</si>
  <si>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</si>
  <si>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</si>
  <si>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</si>
  <si>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</si>
  <si>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</si>
  <si>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</si>
  <si>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</si>
  <si>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</si>
  <si>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</si>
  <si>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</si>
  <si>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</si>
  <si>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</si>
  <si>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</si>
  <si>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</si>
  <si>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</si>
  <si>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</si>
  <si>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</si>
  <si>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</si>
  <si>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</si>
  <si>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</si>
  <si>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</si>
  <si>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</si>
  <si>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</si>
  <si>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</si>
  <si>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</si>
  <si>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</si>
  <si>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</si>
  <si>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</si>
  <si>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</si>
  <si>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</si>
  <si>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</si>
  <si>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</si>
  <si>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</si>
  <si>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</si>
  <si>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</si>
  <si>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</si>
  <si>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</si>
  <si>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</si>
  <si>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</si>
  <si>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</si>
  <si>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</si>
  <si>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</si>
  <si>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</si>
  <si>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</si>
  <si>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</si>
  <si>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</si>
  <si>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</si>
  <si>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</si>
  <si>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</si>
  <si>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</si>
  <si>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</si>
  <si>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</si>
  <si>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</si>
  <si>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</si>
  <si>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</si>
  <si>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</si>
  <si>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</si>
  <si>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</si>
  <si>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</si>
  <si>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</si>
  <si>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</si>
  <si>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</si>
  <si>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</si>
  <si>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</si>
  <si>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</si>
  <si>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</si>
  <si>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</si>
  <si>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</si>
  <si>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</si>
  <si>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</si>
  <si>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</si>
  <si>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</si>
  <si>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</si>
  <si>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</si>
  <si>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</si>
  <si>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</si>
  <si>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</si>
  <si>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</si>
  <si>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</si>
  <si>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</si>
  <si>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</si>
  <si>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</si>
  <si>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</si>
  <si>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</si>
  <si>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</si>
  <si>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</si>
  <si>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</si>
  <si>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</si>
  <si>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</si>
  <si>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</si>
  <si>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</si>
  <si>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</si>
  <si>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</si>
  <si>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</si>
  <si>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</si>
  <si>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</si>
  <si>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</si>
  <si>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</si>
  <si>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</si>
  <si>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</si>
  <si>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</si>
  <si>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</si>
  <si>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</si>
  <si>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</si>
  <si>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</si>
  <si>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</si>
  <si>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</si>
  <si>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</si>
  <si>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</si>
  <si>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</si>
  <si>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</si>
  <si>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</si>
  <si>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</si>
  <si>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</si>
  <si>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</si>
  <si>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</si>
  <si>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</si>
  <si>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</si>
  <si>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</si>
  <si>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</si>
  <si>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</si>
  <si>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</si>
  <si>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</si>
  <si>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</si>
  <si>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</si>
  <si>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</si>
  <si>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</si>
  <si>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</si>
  <si>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</si>
  <si>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</si>
  <si>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</si>
  <si>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</si>
  <si>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</si>
  <si>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</si>
  <si>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</si>
  <si>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</si>
  <si>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</si>
  <si>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</si>
  <si>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</si>
  <si>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</si>
  <si>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</si>
  <si>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</si>
  <si>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</si>
  <si>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</si>
  <si>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</si>
  <si>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</si>
  <si>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</si>
  <si>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</si>
  <si>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</si>
  <si>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</si>
  <si>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</si>
  <si>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</si>
  <si>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</si>
  <si>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</si>
  <si>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</si>
  <si>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</si>
  <si>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</si>
  <si>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</si>
  <si>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</si>
  <si>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</si>
  <si>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</si>
  <si>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</si>
  <si>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</si>
  <si>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</si>
  <si>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</si>
  <si>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</si>
  <si>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</si>
  <si>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</si>
  <si>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</si>
  <si>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</si>
  <si>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</si>
  <si>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</si>
  <si>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</si>
  <si>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</si>
  <si>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</si>
  <si>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</si>
  <si>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</si>
  <si>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</si>
  <si>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</si>
  <si>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</si>
  <si>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</si>
  <si>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</si>
  <si>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</si>
  <si>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</si>
  <si>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</si>
  <si>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</si>
  <si>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</si>
  <si>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</si>
  <si>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</si>
  <si>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</si>
  <si>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</si>
  <si>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</si>
  <si>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</si>
  <si>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</si>
  <si>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</si>
  <si>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</si>
  <si>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</si>
  <si>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</si>
  <si>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</si>
  <si>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</si>
  <si>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</si>
  <si>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</si>
  <si>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</si>
  <si>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</si>
  <si>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</si>
  <si>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</si>
  <si>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</si>
  <si>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</si>
  <si>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</si>
  <si>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</si>
  <si>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</si>
  <si>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</si>
  <si>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</si>
  <si>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</si>
  <si>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</si>
  <si>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</si>
  <si>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</si>
  <si>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</si>
  <si>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</si>
  <si>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</si>
  <si>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</si>
  <si>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</si>
  <si>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</si>
  <si>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</si>
  <si>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</si>
  <si>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</si>
  <si>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</si>
  <si>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</si>
  <si>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</si>
  <si>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</si>
  <si>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</si>
  <si>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</si>
  <si>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</si>
  <si>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</si>
  <si>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</si>
  <si>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</si>
  <si>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</si>
  <si>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</si>
  <si>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</si>
  <si>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</si>
  <si>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</si>
  <si>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</si>
  <si>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</si>
  <si>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</si>
  <si>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</si>
  <si>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</si>
  <si>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</si>
  <si>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</si>
  <si>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</si>
  <si>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</si>
  <si>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</si>
  <si>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</si>
  <si>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</si>
  <si>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</si>
  <si>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</si>
  <si>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</si>
  <si>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</si>
  <si>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</si>
  <si>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</si>
  <si>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</si>
  <si>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</si>
  <si>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</si>
  <si>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</si>
  <si>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</si>
  <si>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</si>
  <si>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</si>
  <si>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</si>
  <si>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</si>
  <si>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</si>
  <si>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</si>
  <si>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</si>
  <si>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</si>
  <si>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</si>
  <si>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</si>
  <si>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</si>
  <si>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</si>
  <si>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</si>
  <si>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</si>
  <si>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</si>
  <si>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</si>
  <si>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</si>
  <si>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</si>
  <si>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</si>
  <si>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</si>
  <si>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</si>
  <si>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</si>
  <si>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</si>
  <si>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</si>
  <si>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</si>
  <si>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</si>
  <si>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</si>
  <si>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</si>
  <si>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</si>
  <si>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</si>
  <si>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</si>
  <si>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</si>
  <si>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</si>
  <si>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</si>
  <si>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</si>
  <si>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</si>
  <si>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</si>
  <si>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</si>
  <si>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</si>
  <si>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</si>
  <si>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</si>
  <si>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</si>
  <si>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</si>
  <si>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</si>
  <si>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</si>
  <si>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</si>
  <si>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</si>
  <si>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</si>
  <si>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</si>
  <si>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</si>
  <si>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</si>
  <si>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</si>
  <si>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</si>
  <si>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</si>
  <si>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</si>
  <si>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</si>
  <si>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</si>
  <si>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</si>
  <si>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</si>
  <si>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</si>
  <si>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</si>
  <si>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</si>
  <si>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</si>
  <si>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</si>
  <si>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</si>
  <si>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</si>
  <si>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</si>
  <si>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</si>
  <si>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</si>
  <si>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</si>
  <si>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</si>
  <si>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</si>
  <si>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</si>
  <si>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</si>
  <si>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</si>
  <si>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</si>
  <si>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</si>
  <si>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</si>
  <si>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</si>
  <si>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</si>
  <si>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</si>
  <si>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</si>
  <si>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</si>
  <si>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</si>
  <si>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</si>
  <si>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</si>
  <si>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</si>
  <si>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</si>
  <si>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</si>
  <si>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</si>
  <si>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</si>
  <si>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</si>
  <si>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</si>
  <si>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</si>
  <si>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</si>
  <si>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</si>
  <si>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</si>
  <si>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</si>
  <si>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</si>
  <si>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</si>
  <si>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</si>
  <si>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</si>
  <si>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</si>
  <si>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</si>
  <si>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</si>
  <si>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</si>
  <si>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</si>
  <si>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</si>
  <si>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</si>
  <si>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</si>
  <si>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</si>
  <si>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</si>
  <si>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</si>
  <si>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</si>
  <si>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</si>
  <si>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</si>
  <si>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</si>
  <si>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</si>
  <si>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</si>
  <si>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</si>
  <si>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</si>
  <si>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</si>
  <si>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</si>
  <si>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</si>
  <si>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</si>
  <si>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</si>
  <si>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</si>
  <si>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</si>
  <si>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</si>
  <si>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</si>
  <si>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</si>
  <si>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</si>
  <si>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</si>
  <si>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</si>
  <si>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</si>
  <si>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</si>
  <si>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</si>
  <si>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</si>
  <si>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</si>
  <si>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</si>
  <si>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</si>
  <si>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</si>
  <si>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</si>
  <si>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</si>
  <si>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</si>
  <si>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</si>
  <si>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</si>
  <si>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</si>
  <si>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</si>
  <si>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</si>
  <si>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</si>
  <si>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</si>
  <si>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</si>
  <si>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</si>
  <si>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</si>
  <si>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</si>
  <si>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</si>
  <si>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</si>
  <si>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</si>
  <si>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</si>
  <si>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</si>
  <si>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</si>
  <si>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</si>
  <si>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</si>
  <si>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</si>
  <si>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</si>
  <si>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</si>
  <si>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</si>
  <si>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</si>
  <si>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</si>
  <si>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</si>
  <si>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</si>
  <si>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</si>
  <si>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</si>
  <si>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</si>
  <si>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</si>
  <si>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</si>
  <si>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</si>
  <si>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</si>
  <si>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</si>
  <si>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</si>
  <si>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</si>
  <si>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</si>
  <si>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</si>
  <si>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</si>
  <si>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</si>
  <si>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</si>
  <si>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</si>
  <si>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</si>
  <si>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</si>
  <si>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</si>
  <si>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</si>
  <si>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</si>
  <si>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</si>
  <si>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</si>
  <si>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</si>
  <si>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</si>
  <si>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</si>
  <si>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</si>
  <si>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</si>
  <si>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</si>
  <si>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</si>
  <si>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</si>
  <si>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</si>
  <si>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</si>
  <si>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</si>
  <si>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</si>
  <si>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</si>
  <si>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</si>
  <si>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</si>
  <si>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</si>
  <si>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</si>
  <si>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</si>
  <si>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</si>
  <si>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</si>
  <si>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</si>
  <si>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</si>
  <si>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</si>
  <si>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</si>
  <si>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</si>
  <si>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</si>
  <si>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</si>
  <si>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</si>
  <si>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</si>
  <si>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</si>
  <si>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</si>
  <si>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</si>
  <si>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</si>
  <si>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</si>
  <si>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</si>
  <si>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</si>
  <si>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</si>
  <si>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</si>
  <si>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</si>
  <si>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</si>
  <si>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</si>
  <si>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</si>
  <si>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</si>
  <si>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</si>
  <si>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</si>
  <si>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</si>
  <si>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</si>
  <si>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</si>
  <si>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</si>
  <si>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</si>
  <si>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</si>
  <si>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</si>
  <si>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</si>
  <si>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</si>
  <si>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</si>
  <si>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</si>
  <si>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</si>
  <si>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</si>
  <si>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</si>
  <si>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</si>
  <si>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</si>
  <si>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</si>
  <si>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</si>
  <si>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</si>
  <si>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</si>
  <si>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</si>
  <si>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</si>
  <si>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</si>
  <si>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</si>
  <si>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</si>
  <si>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</si>
  <si>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</si>
  <si>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</si>
  <si>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</si>
  <si>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</si>
  <si>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</si>
  <si>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</si>
  <si>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</si>
  <si>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</si>
  <si>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</si>
  <si>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</si>
  <si>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</si>
  <si>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</si>
  <si>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</si>
  <si>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</si>
  <si>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</si>
  <si>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</si>
  <si>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</si>
  <si>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</si>
  <si>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</si>
  <si>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</si>
  <si>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</si>
  <si>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</si>
  <si>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</si>
  <si>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</si>
  <si>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</si>
  <si>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</si>
  <si>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</si>
  <si>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</si>
  <si>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</si>
  <si>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</si>
  <si>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</si>
  <si>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</si>
  <si>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</si>
  <si>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</si>
  <si>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</si>
  <si>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</si>
  <si>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</si>
  <si>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</si>
  <si>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</si>
  <si>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</si>
  <si>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</si>
  <si>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</si>
  <si>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</si>
  <si>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</si>
  <si>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</si>
  <si>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</si>
  <si>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</si>
  <si>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</si>
  <si>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</si>
  <si>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</si>
  <si>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</si>
  <si>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</si>
  <si>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</si>
  <si>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</si>
  <si>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</si>
  <si>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</si>
  <si>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</si>
  <si>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</si>
  <si>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</si>
  <si>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</si>
  <si>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</si>
  <si>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</si>
  <si>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</si>
  <si>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</si>
  <si>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</si>
  <si>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</si>
  <si>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</si>
  <si>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</si>
  <si>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</si>
  <si>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</si>
  <si>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</si>
  <si>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</si>
  <si>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</si>
  <si>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</si>
  <si>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</si>
  <si>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</si>
  <si>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</si>
  <si>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</si>
  <si>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</si>
  <si>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</si>
  <si>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</si>
  <si>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</si>
  <si>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</si>
  <si>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</si>
  <si>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</si>
  <si>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</si>
  <si>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</si>
  <si>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</si>
  <si>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</si>
  <si>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</si>
  <si>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</si>
  <si>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</si>
  <si>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</si>
  <si>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</si>
  <si>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</si>
  <si>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</si>
  <si>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</si>
  <si>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</si>
  <si>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</si>
  <si>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</si>
  <si>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</si>
  <si>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</si>
  <si>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</si>
  <si>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</si>
  <si>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</si>
  <si>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</si>
  <si>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</si>
  <si>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</si>
  <si>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</si>
  <si>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</si>
  <si>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</si>
  <si>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</si>
  <si>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</si>
  <si>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</si>
  <si>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</si>
  <si>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</si>
  <si>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</si>
  <si>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</si>
  <si>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</si>
  <si>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</si>
  <si>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</si>
  <si>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</si>
  <si>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</si>
  <si>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</si>
  <si>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</si>
  <si>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</si>
  <si>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</si>
  <si>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</si>
  <si>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</si>
  <si>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</si>
  <si>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</si>
  <si>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</si>
  <si>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</si>
  <si>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</si>
  <si>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</si>
  <si>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</si>
  <si>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</si>
  <si>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</si>
  <si>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</si>
  <si>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</si>
  <si>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</si>
  <si>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</si>
  <si>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</si>
  <si>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</si>
  <si>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</si>
  <si>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</si>
  <si>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</si>
  <si>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</si>
  <si>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</si>
  <si>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</si>
  <si>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</si>
  <si>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</si>
  <si>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</si>
  <si>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</si>
  <si>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</si>
  <si>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</si>
  <si>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</si>
  <si>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</si>
  <si>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</si>
  <si>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</si>
  <si>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</si>
  <si>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</si>
  <si>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</si>
  <si>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</si>
  <si>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</si>
  <si>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</si>
  <si>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</si>
  <si>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</si>
  <si>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</si>
  <si>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</si>
  <si>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</si>
  <si>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</si>
  <si>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</si>
  <si>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</si>
  <si>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</si>
  <si>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</si>
  <si>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</si>
  <si>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</si>
  <si>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</si>
  <si>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</si>
  <si>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</si>
  <si>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</si>
  <si>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</si>
  <si>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</si>
  <si>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</si>
  <si>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</si>
  <si>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</si>
  <si>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</si>
  <si>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</si>
  <si>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</si>
  <si>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</si>
  <si>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</si>
  <si>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</si>
  <si>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</si>
  <si>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</si>
  <si>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</si>
  <si>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</si>
  <si>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</si>
  <si>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</si>
  <si>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</si>
  <si>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</si>
  <si>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</si>
  <si>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</si>
  <si>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</si>
  <si>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</si>
  <si>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</si>
  <si>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</si>
  <si>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</si>
  <si>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</si>
  <si>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</si>
  <si>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</si>
  <si>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</si>
  <si>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</si>
  <si>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</si>
  <si>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</si>
  <si>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</si>
  <si>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</si>
  <si>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</si>
  <si>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</si>
  <si>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</si>
  <si>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</si>
  <si>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</si>
  <si>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</si>
  <si>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</si>
  <si>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</si>
  <si>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</si>
  <si>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</si>
  <si>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</si>
  <si>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</si>
  <si>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</si>
  <si>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</si>
  <si>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</si>
  <si>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</si>
  <si>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</si>
  <si>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</si>
  <si>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</si>
  <si>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</si>
  <si>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</si>
  <si>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</si>
  <si>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</si>
  <si>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</si>
  <si>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</si>
  <si>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</si>
  <si>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</si>
  <si>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</si>
  <si>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</si>
  <si>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</si>
  <si>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</si>
  <si>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</si>
  <si>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</si>
  <si>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</si>
  <si>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</si>
  <si>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</si>
  <si>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</si>
  <si>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</si>
  <si>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</si>
  <si>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</si>
  <si>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</si>
  <si>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</si>
  <si>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</si>
  <si>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</si>
  <si>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</si>
  <si>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</si>
  <si>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</si>
  <si>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</si>
  <si>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</si>
  <si>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</si>
  <si>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</si>
  <si>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</si>
  <si>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</si>
  <si>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</si>
  <si>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</si>
  <si>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</si>
  <si>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</si>
  <si>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</si>
  <si>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</si>
  <si>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</si>
  <si>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</si>
  <si>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</si>
  <si>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</si>
  <si>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</si>
  <si>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</si>
  <si>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</si>
  <si>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</si>
  <si>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</si>
  <si>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</si>
  <si>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</si>
  <si>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</si>
  <si>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</si>
  <si>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</si>
  <si>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</si>
  <si>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</si>
  <si>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</si>
  <si>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</si>
  <si>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</si>
  <si>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</si>
  <si>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</si>
  <si>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</si>
  <si>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</si>
  <si>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</si>
  <si>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</si>
  <si>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</si>
  <si>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</si>
  <si>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</si>
  <si>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</si>
  <si>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</si>
  <si>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</si>
  <si>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</si>
  <si>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</si>
  <si>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</si>
  <si>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</si>
  <si>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</si>
  <si>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</si>
  <si>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</si>
  <si>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</si>
  <si>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</si>
  <si>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</si>
  <si>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</si>
  <si>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</si>
  <si>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</si>
  <si>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</si>
  <si>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</si>
  <si>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</si>
  <si>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</si>
  <si>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</si>
  <si>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</si>
  <si>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</si>
  <si>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</si>
  <si>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</si>
  <si>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</si>
  <si>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</si>
  <si>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</si>
  <si>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</si>
  <si>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</si>
  <si>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</si>
  <si>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</si>
  <si>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</si>
  <si>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</si>
  <si>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</si>
  <si>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</si>
  <si>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</si>
  <si>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</si>
  <si>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</si>
  <si>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</si>
  <si>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</si>
  <si>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</si>
  <si>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</si>
  <si>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</si>
  <si>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</si>
  <si>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</si>
  <si>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</si>
  <si>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</si>
  <si>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</si>
  <si>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</si>
  <si>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</si>
  <si>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</si>
  <si>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</si>
  <si>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</si>
  <si>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</si>
  <si>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</si>
  <si>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</si>
  <si>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</si>
  <si>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</si>
  <si>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</si>
  <si>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</si>
  <si>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</si>
  <si>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</si>
  <si>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</si>
  <si>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</si>
  <si>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</si>
  <si>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</si>
  <si>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</si>
  <si>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</si>
  <si>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</si>
  <si>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</si>
  <si>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</si>
  <si>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</si>
  <si>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</si>
  <si>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</si>
  <si>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</si>
  <si>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</si>
  <si>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</si>
  <si>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</si>
  <si>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</si>
  <si>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</si>
  <si>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</si>
  <si>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</si>
  <si>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</si>
  <si>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</si>
  <si>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</si>
  <si>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</si>
  <si>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</si>
  <si>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</si>
  <si>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</si>
  <si>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</si>
  <si>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</si>
  <si>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</si>
  <si>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</si>
  <si>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</si>
  <si>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</si>
  <si>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</si>
  <si>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</si>
  <si>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</si>
  <si>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</si>
  <si>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</si>
  <si>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</si>
  <si>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</si>
  <si>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</si>
  <si>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</si>
  <si>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</si>
  <si>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</si>
  <si>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</si>
  <si>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</si>
  <si>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</si>
  <si>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</si>
  <si>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</si>
  <si>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</si>
  <si>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</si>
  <si>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</si>
  <si>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</si>
  <si>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</si>
  <si>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</si>
  <si>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</si>
  <si>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</si>
  <si>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</si>
  <si>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</si>
  <si>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</si>
  <si>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</si>
  <si>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</si>
  <si>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</si>
  <si>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</si>
  <si>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</si>
  <si>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</si>
  <si>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</si>
  <si>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</si>
  <si>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</si>
  <si>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</si>
  <si>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</si>
  <si>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</si>
  <si>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</si>
  <si>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</si>
  <si>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</si>
  <si>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</si>
  <si>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</si>
  <si>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</si>
  <si>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</si>
  <si>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</si>
  <si>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</si>
  <si>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</si>
  <si>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</si>
  <si>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</si>
  <si>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</si>
  <si>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</si>
  <si>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</si>
  <si>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</si>
  <si>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</si>
  <si>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</si>
  <si>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</si>
  <si>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</si>
  <si>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</si>
  <si>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</si>
  <si>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</si>
  <si>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</si>
  <si>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</si>
  <si>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</si>
  <si>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</si>
  <si>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</si>
  <si>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</si>
  <si>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</si>
  <si>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</si>
  <si>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</si>
  <si>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</si>
  <si>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</si>
  <si>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</si>
  <si>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</si>
  <si>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</si>
  <si>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</si>
  <si>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</si>
  <si>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</si>
  <si>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</si>
  <si>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</si>
  <si>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</si>
  <si>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</si>
  <si>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</si>
  <si>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</si>
  <si>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</si>
  <si>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</si>
  <si>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</si>
  <si>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</si>
  <si>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</si>
  <si>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</si>
  <si>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</si>
  <si>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</si>
  <si>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</si>
  <si>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</si>
  <si>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</si>
  <si>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</si>
  <si>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</si>
  <si>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</si>
  <si>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</si>
  <si>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</si>
  <si>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</si>
  <si>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</si>
  <si>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</si>
  <si>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</si>
  <si>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</si>
  <si>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</si>
  <si>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</si>
  <si>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</si>
  <si>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</si>
  <si>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</si>
  <si>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</si>
  <si>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</si>
  <si>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</si>
  <si>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</si>
  <si>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</si>
  <si>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</si>
  <si>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</si>
  <si>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</si>
  <si>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</si>
  <si>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</si>
  <si>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</si>
  <si>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</si>
  <si>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</si>
  <si>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</si>
  <si>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</si>
  <si>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</si>
  <si>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</si>
  <si>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</si>
  <si>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</si>
  <si>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</si>
  <si>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</si>
  <si>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</si>
  <si>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</si>
  <si>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</si>
  <si>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</si>
  <si>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</si>
  <si>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</si>
  <si>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</si>
  <si>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</si>
  <si>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</si>
  <si>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</si>
  <si>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</si>
  <si>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</si>
  <si>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</si>
  <si>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</si>
  <si>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</si>
  <si>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</si>
  <si>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</si>
  <si>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</si>
  <si>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</si>
  <si>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</si>
  <si>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</si>
  <si>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</si>
  <si>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</si>
  <si>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</si>
  <si>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</si>
  <si>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</si>
  <si>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</si>
  <si>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</si>
  <si>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</si>
  <si>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</si>
  <si>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</si>
  <si>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</si>
  <si>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</si>
  <si>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</si>
  <si>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</si>
  <si>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</si>
  <si>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</si>
  <si>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</si>
  <si>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</si>
  <si>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</si>
  <si>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</si>
  <si>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</si>
  <si>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</si>
  <si>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</si>
  <si>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</si>
  <si>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</si>
  <si>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</si>
  <si>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</si>
  <si>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</si>
  <si>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</si>
  <si>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</si>
  <si>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</si>
  <si>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</si>
  <si>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</si>
  <si>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</si>
  <si>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</si>
  <si>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</si>
  <si>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</si>
  <si>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</si>
  <si>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</si>
  <si>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</si>
  <si>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</si>
  <si>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</si>
  <si>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</si>
  <si>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</si>
  <si>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</si>
  <si>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</si>
  <si>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</si>
  <si>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</si>
  <si>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</si>
  <si>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</si>
  <si>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</si>
  <si>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</si>
  <si>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</si>
  <si>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</si>
  <si>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</si>
  <si>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</si>
  <si>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</si>
  <si>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</si>
  <si>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</si>
  <si>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</si>
  <si>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</si>
  <si>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</si>
  <si>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</si>
  <si>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</si>
  <si>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</si>
  <si>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</si>
  <si>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</si>
  <si>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</si>
  <si>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</si>
  <si>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</si>
  <si>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</si>
  <si>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</si>
  <si>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</si>
  <si>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</si>
  <si>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</si>
  <si>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</si>
  <si>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</si>
  <si>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</si>
  <si>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</si>
  <si>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</si>
  <si>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</si>
  <si>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</si>
  <si>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</si>
  <si>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</si>
  <si>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</si>
  <si>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</si>
  <si>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</si>
  <si>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</si>
  <si>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</si>
  <si>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</si>
  <si>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</si>
  <si>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</si>
  <si>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</si>
  <si>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</si>
  <si>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</si>
  <si>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</si>
  <si>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</si>
  <si>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</si>
  <si>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</si>
  <si>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</si>
  <si>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</si>
  <si>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</si>
  <si>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</si>
  <si>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</si>
  <si>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</si>
  <si>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</si>
  <si>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</si>
  <si>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</si>
  <si>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</si>
  <si>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</si>
  <si>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</si>
  <si>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</si>
  <si>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</si>
  <si>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</si>
  <si>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</si>
  <si>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</si>
  <si>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</si>
  <si>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</si>
  <si>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</si>
  <si>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</si>
  <si>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</si>
  <si>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</si>
  <si>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</si>
  <si>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</si>
  <si>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</si>
  <si>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</si>
  <si>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</si>
  <si>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</si>
  <si>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</si>
  <si>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</si>
  <si>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</si>
  <si>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</si>
  <si>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</si>
  <si>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</si>
  <si>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</si>
  <si>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</si>
  <si>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</si>
  <si>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</si>
  <si>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</si>
  <si>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</si>
  <si>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</si>
  <si>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</si>
  <si>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</si>
  <si>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</si>
  <si>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</si>
  <si>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</si>
  <si>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</si>
  <si>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</si>
  <si>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</si>
  <si>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</si>
  <si>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</si>
  <si>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</si>
  <si>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</si>
  <si>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</si>
  <si>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</si>
  <si>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</si>
  <si>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</si>
  <si>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</si>
  <si>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</si>
  <si>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</si>
  <si>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</si>
  <si>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</si>
  <si>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</si>
  <si>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</si>
  <si>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</si>
  <si>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</si>
  <si>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</si>
  <si>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</si>
  <si>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</si>
  <si>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</si>
  <si>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</si>
  <si>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</si>
  <si>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</si>
  <si>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</si>
  <si>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</si>
  <si>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</si>
  <si>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</si>
  <si>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</si>
  <si>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</si>
  <si>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</si>
  <si>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</si>
  <si>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</si>
  <si>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</si>
  <si>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</si>
  <si>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</si>
  <si>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</si>
  <si>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</si>
  <si>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</si>
  <si>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</si>
  <si>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</si>
  <si>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</si>
  <si>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</si>
  <si>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</si>
  <si>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</si>
  <si>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</si>
  <si>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</si>
  <si>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</si>
  <si>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</si>
  <si>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</si>
  <si>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</si>
  <si>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</si>
  <si>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</si>
  <si>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</si>
  <si>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</si>
  <si>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</si>
  <si>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</si>
  <si>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</si>
  <si>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</si>
  <si>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</si>
  <si>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</si>
  <si>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</si>
  <si>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</si>
  <si>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</si>
  <si>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</si>
  <si>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</si>
  <si>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</si>
  <si>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</si>
  <si>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</si>
  <si>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</si>
  <si>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</si>
  <si>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</si>
  <si>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</si>
  <si>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</si>
  <si>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</si>
  <si>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</si>
  <si>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</si>
  <si>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</si>
  <si>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</si>
  <si>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</si>
  <si>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</si>
  <si>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</si>
  <si>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</si>
  <si>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</si>
  <si>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</si>
  <si>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</si>
  <si>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</si>
  <si>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</si>
  <si>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</si>
  <si>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</si>
  <si>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</si>
  <si>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</si>
  <si>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</si>
  <si>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</si>
  <si>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</si>
  <si>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</si>
  <si>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</si>
  <si>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</si>
  <si>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</si>
  <si>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</si>
  <si>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</si>
  <si>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</si>
  <si>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</si>
  <si>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</si>
  <si>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</si>
  <si>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</si>
  <si>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</si>
  <si>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</si>
  <si>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</si>
  <si>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</si>
  <si>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</si>
  <si>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</si>
  <si>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</si>
  <si>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</si>
  <si>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</si>
  <si>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</si>
  <si>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</si>
  <si>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</si>
  <si>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</si>
  <si>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</si>
  <si>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</si>
  <si>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</si>
  <si>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</si>
  <si>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</si>
  <si>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</si>
  <si>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</si>
  <si>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</si>
  <si>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</si>
  <si>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</si>
  <si>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</si>
  <si>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</si>
  <si>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</si>
  <si>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</si>
  <si>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</si>
  <si>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</si>
  <si>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</si>
  <si>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</si>
  <si>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</si>
  <si>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</si>
  <si>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</si>
  <si>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</si>
  <si>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</si>
  <si>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</si>
  <si>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</si>
  <si>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</si>
  <si>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</si>
  <si>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</si>
  <si>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</si>
  <si>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</si>
  <si>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</si>
  <si>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</si>
  <si>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</si>
  <si>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</si>
  <si>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</si>
  <si>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</si>
  <si>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</si>
  <si>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</si>
  <si>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</si>
  <si>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</si>
  <si>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</si>
  <si>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</si>
  <si>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</si>
  <si>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</si>
  <si>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</si>
  <si>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</si>
  <si>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</si>
  <si>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</si>
  <si>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</si>
  <si>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</si>
  <si>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</si>
  <si>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</si>
  <si>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</si>
  <si>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</si>
  <si>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</si>
  <si>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</si>
  <si>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</si>
  <si>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</si>
  <si>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</si>
  <si>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</si>
  <si>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</si>
  <si>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</si>
  <si>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</si>
  <si>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</si>
  <si>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</si>
  <si>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</si>
  <si>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</si>
  <si>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</si>
  <si>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</si>
  <si>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</si>
  <si>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</si>
  <si>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</si>
  <si>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</si>
  <si>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</si>
  <si>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</si>
  <si>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</si>
  <si>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</si>
  <si>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</si>
  <si>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</si>
  <si>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</si>
  <si>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</si>
  <si>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</si>
  <si>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</si>
  <si>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</si>
  <si>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</si>
  <si>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</si>
  <si>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</si>
  <si>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</si>
  <si>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</si>
  <si>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</si>
  <si>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</si>
  <si>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</si>
  <si>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</si>
  <si>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</si>
  <si>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</si>
  <si>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</si>
  <si>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</si>
  <si>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</si>
  <si>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</si>
  <si>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</si>
  <si>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</si>
  <si>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</si>
  <si>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</si>
  <si>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</si>
  <si>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</si>
  <si>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</si>
  <si>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</si>
  <si>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</si>
  <si>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</si>
  <si>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</si>
  <si>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</si>
  <si>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</si>
  <si>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</si>
  <si>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</si>
  <si>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</si>
  <si>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</si>
  <si>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</si>
  <si>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</si>
  <si>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</si>
  <si>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</si>
  <si>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</si>
  <si>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</si>
  <si>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</si>
  <si>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</si>
  <si>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</si>
  <si>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</si>
  <si>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</si>
  <si>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</si>
  <si>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</si>
  <si>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</si>
  <si>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</si>
  <si>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</si>
  <si>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</si>
  <si>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</si>
  <si>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</si>
  <si>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</si>
  <si>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</si>
  <si>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</si>
  <si>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</si>
  <si>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</si>
  <si>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</si>
  <si>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</si>
  <si>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</si>
  <si>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</si>
  <si>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</si>
  <si>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</si>
  <si>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</si>
  <si>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</si>
  <si>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</si>
  <si>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</si>
  <si>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</si>
  <si>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</si>
  <si>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</si>
  <si>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</si>
  <si>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</si>
  <si>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</si>
  <si>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</si>
  <si>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</si>
  <si>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</si>
  <si>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</si>
  <si>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</si>
  <si>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</si>
  <si>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</si>
  <si>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</si>
  <si>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</si>
  <si>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</si>
  <si>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</si>
  <si>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</si>
  <si>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</si>
  <si>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</si>
  <si>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</si>
  <si>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</si>
  <si>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</si>
  <si>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</si>
  <si>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</si>
  <si>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</si>
  <si>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</si>
  <si>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</si>
  <si>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</si>
  <si>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</si>
  <si>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</si>
  <si>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</si>
  <si>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</si>
  <si>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</si>
  <si>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</si>
  <si>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</si>
  <si>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</si>
  <si>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</si>
  <si>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</si>
  <si>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</si>
  <si>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</si>
  <si>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</si>
  <si>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</si>
  <si>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</si>
  <si>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</si>
  <si>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</si>
  <si>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</si>
  <si>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</si>
  <si>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</si>
  <si>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</si>
  <si>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</si>
  <si>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</si>
  <si>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</si>
  <si>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</si>
  <si>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</si>
  <si>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</si>
  <si>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</si>
  <si>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</si>
  <si>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</si>
  <si>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</si>
  <si>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</si>
  <si>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</si>
  <si>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</si>
  <si>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</si>
  <si>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</si>
  <si>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</si>
  <si>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</si>
  <si>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</si>
  <si>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</si>
  <si>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</si>
  <si>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</si>
  <si>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</si>
  <si>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</si>
  <si>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</si>
  <si>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</si>
  <si>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</si>
  <si>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</si>
  <si>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</si>
  <si>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</si>
  <si>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</si>
  <si>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</si>
  <si>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</si>
  <si>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</si>
  <si>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</si>
  <si>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</si>
  <si>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</si>
  <si>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</si>
  <si>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</si>
  <si>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</si>
  <si>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</si>
  <si>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</si>
  <si>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</si>
  <si>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</si>
  <si>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</si>
  <si>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</si>
  <si>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</si>
  <si>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</si>
  <si>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</si>
  <si>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</si>
  <si>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</si>
  <si>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</si>
  <si>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</si>
  <si>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</si>
  <si>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</si>
  <si>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</si>
  <si>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</si>
  <si>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</si>
  <si>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</si>
  <si>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</si>
  <si>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</si>
  <si>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</si>
  <si>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</si>
  <si>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</si>
  <si>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</si>
  <si>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</si>
  <si>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</si>
  <si>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</si>
  <si>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</si>
  <si>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</si>
  <si>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</si>
  <si>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</si>
  <si>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</si>
  <si>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</si>
  <si>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</si>
  <si>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</si>
  <si>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</si>
  <si>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</si>
  <si>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</si>
  <si>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</si>
  <si>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</si>
  <si>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</si>
  <si>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</si>
  <si>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</si>
  <si>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</si>
  <si>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</si>
  <si>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</si>
  <si>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</si>
  <si>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</si>
  <si>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</si>
  <si>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</si>
  <si>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</si>
  <si>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</si>
  <si>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</si>
  <si>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</si>
  <si>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</si>
  <si>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</si>
  <si>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</si>
  <si>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</si>
  <si>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</si>
  <si>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</si>
  <si>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</si>
  <si>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</si>
  <si>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</si>
  <si>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</si>
  <si>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</si>
  <si>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</si>
  <si>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</si>
  <si>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</si>
  <si>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</si>
  <si>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</si>
  <si>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</si>
  <si>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</si>
  <si>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</si>
  <si>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</si>
  <si>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</si>
  <si>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</si>
  <si>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</si>
  <si>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</si>
  <si>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</si>
  <si>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</si>
  <si>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</si>
  <si>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</si>
  <si>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</si>
  <si>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</si>
  <si>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</si>
  <si>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</si>
  <si>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</si>
  <si>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</si>
  <si>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</si>
  <si>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</si>
  <si>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</si>
  <si>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</si>
  <si>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</si>
  <si>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</si>
  <si>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</si>
  <si>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</si>
  <si>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</si>
  <si>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</si>
  <si>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</si>
  <si>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</si>
  <si>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</si>
  <si>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</si>
  <si>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</si>
  <si>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</si>
  <si>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</si>
  <si>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</si>
  <si>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</si>
  <si>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</si>
  <si>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</si>
  <si>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</si>
  <si>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</si>
  <si>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</si>
  <si>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</si>
  <si>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</si>
  <si>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</si>
  <si>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</si>
  <si>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</si>
  <si>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</si>
  <si>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</si>
  <si>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</si>
  <si>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</si>
  <si>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</si>
  <si>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</si>
  <si>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</si>
  <si>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</si>
  <si>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</si>
  <si>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</si>
  <si>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</si>
  <si>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</si>
  <si>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</si>
  <si>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</si>
  <si>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</si>
  <si>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</si>
  <si>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</si>
  <si>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</si>
  <si>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</si>
  <si>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</si>
  <si>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</si>
  <si>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</si>
  <si>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</si>
  <si>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</si>
  <si>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</si>
  <si>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</si>
  <si>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</si>
  <si>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</si>
  <si>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</si>
  <si>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</si>
  <si>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</si>
  <si>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</si>
  <si>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</si>
  <si>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</si>
  <si>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</si>
  <si>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</si>
  <si>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</si>
  <si>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</si>
  <si>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</si>
  <si>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</si>
  <si>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</si>
  <si>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</si>
  <si>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</si>
  <si>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</si>
  <si>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</si>
  <si>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</si>
  <si>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</si>
  <si>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</si>
  <si>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</si>
  <si>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</si>
  <si>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</si>
  <si>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</si>
  <si>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</si>
  <si>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</si>
  <si>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</si>
  <si>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</si>
  <si>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</si>
  <si>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</si>
  <si>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</si>
  <si>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</si>
  <si>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</si>
  <si>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</si>
  <si>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</si>
  <si>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</si>
  <si>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</si>
  <si>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</si>
  <si>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</si>
  <si>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</si>
  <si>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</si>
  <si>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</si>
  <si>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</si>
  <si>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</si>
  <si>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</si>
  <si>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</si>
  <si>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</si>
  <si>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</si>
  <si>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</si>
  <si>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</si>
  <si>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</si>
  <si>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</si>
  <si>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</si>
  <si>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</si>
  <si>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</si>
  <si>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</si>
  <si>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</si>
  <si>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</si>
  <si>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</si>
  <si>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</si>
  <si>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</si>
  <si>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</si>
  <si>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</si>
  <si>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</si>
  <si>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</si>
  <si>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</si>
  <si>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</si>
  <si>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</si>
  <si>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</si>
  <si>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</si>
  <si>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</si>
  <si>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</si>
  <si>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</si>
  <si>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</si>
  <si>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</si>
  <si>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</si>
  <si>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</si>
  <si>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</si>
  <si>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</si>
  <si>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</si>
  <si>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</si>
  <si>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</si>
  <si>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</si>
  <si>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</si>
  <si>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</si>
  <si>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</si>
  <si>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</si>
  <si>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</si>
  <si>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</si>
  <si>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</si>
  <si>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</si>
  <si>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</si>
  <si>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</si>
  <si>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</si>
  <si>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</si>
  <si>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</si>
  <si>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</si>
  <si>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</si>
  <si>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</si>
  <si>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</si>
  <si>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</si>
  <si>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</si>
  <si>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</si>
  <si>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</si>
  <si>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</si>
  <si>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</si>
  <si>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</si>
  <si>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</si>
  <si>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</si>
  <si>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</si>
  <si>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</si>
  <si>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</si>
  <si>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</si>
  <si>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</si>
  <si>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</si>
  <si>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</si>
  <si>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</si>
  <si>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</si>
  <si>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</si>
  <si>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</si>
  <si>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</si>
  <si>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</si>
  <si>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</si>
  <si>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</si>
  <si>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</si>
  <si>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</si>
  <si>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</si>
  <si>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</si>
  <si>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</si>
  <si>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</si>
  <si>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</si>
  <si>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</si>
  <si>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</si>
  <si>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</si>
  <si>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</si>
  <si>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</si>
  <si>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</si>
  <si>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</si>
  <si>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</si>
  <si>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</si>
  <si>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</si>
  <si>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</si>
  <si>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</si>
  <si>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</si>
  <si>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</si>
  <si>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</si>
  <si>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</si>
  <si>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</si>
  <si>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</si>
  <si>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</si>
  <si>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</si>
  <si>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</si>
  <si>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</si>
  <si>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</si>
  <si>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</si>
  <si>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</si>
  <si>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</si>
  <si>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</si>
  <si>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</si>
  <si>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</si>
  <si>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</si>
  <si>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</si>
  <si>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</si>
  <si>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</si>
  <si>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</si>
  <si>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</si>
  <si>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</si>
  <si>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</si>
  <si>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</si>
  <si>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</si>
  <si>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</si>
  <si>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</si>
  <si>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</si>
  <si>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</si>
  <si>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</si>
  <si>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</si>
  <si>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</si>
  <si>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</si>
  <si>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</si>
  <si>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</si>
  <si>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</si>
  <si>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</si>
  <si>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</si>
  <si>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</si>
  <si>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</si>
  <si>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</si>
  <si>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</si>
  <si>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</si>
  <si>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</si>
  <si>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</si>
  <si>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</si>
  <si>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</si>
  <si>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</si>
  <si>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</si>
  <si>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</si>
  <si>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</si>
  <si>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</si>
  <si>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</si>
  <si>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</si>
  <si>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</si>
  <si>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</si>
  <si>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</si>
  <si>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</si>
  <si>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</si>
  <si>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</si>
  <si>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</si>
  <si>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</si>
  <si>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</si>
  <si>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</si>
  <si>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</si>
  <si>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</si>
  <si>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</si>
  <si>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</si>
  <si>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</si>
  <si>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</si>
  <si>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</si>
  <si>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</si>
  <si>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</si>
  <si>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</si>
  <si>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</si>
  <si>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</si>
  <si>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</si>
  <si>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</si>
  <si>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</si>
  <si>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</si>
  <si>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</si>
  <si>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</si>
  <si>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</si>
  <si>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</si>
  <si>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</si>
  <si>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</si>
  <si>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</si>
  <si>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</si>
  <si>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</si>
  <si>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</si>
  <si>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</si>
  <si>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</si>
  <si>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</si>
  <si>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</si>
  <si>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</si>
  <si>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</si>
  <si>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</si>
  <si>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</si>
  <si>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</si>
  <si>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</si>
  <si>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</si>
  <si>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</si>
  <si>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</si>
  <si>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</si>
  <si>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</si>
  <si>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</si>
  <si>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</si>
  <si>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</si>
  <si>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</si>
  <si>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</si>
  <si>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</si>
  <si>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</si>
  <si>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</si>
  <si>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</si>
  <si>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</si>
  <si>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</si>
  <si>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</si>
  <si>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</si>
  <si>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</si>
  <si>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</si>
  <si>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</si>
  <si>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</si>
  <si>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</si>
  <si>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</si>
  <si>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</si>
  <si>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</si>
  <si>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</si>
  <si>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</si>
  <si>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</si>
  <si>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</si>
  <si>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</si>
  <si>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</si>
  <si>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</si>
  <si>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</si>
  <si>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</si>
  <si>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</si>
  <si>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</si>
  <si>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</si>
  <si>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</si>
  <si>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</si>
  <si>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</si>
  <si>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</si>
  <si>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</si>
  <si>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</si>
  <si>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</si>
  <si>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</si>
  <si>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</si>
  <si>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</si>
  <si>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</si>
  <si>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</si>
  <si>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</si>
  <si>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</si>
  <si>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</si>
  <si>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</si>
  <si>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</si>
  <si>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</si>
  <si>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</si>
  <si>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</si>
  <si>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</si>
  <si>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</si>
  <si>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</si>
  <si>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</si>
  <si>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</si>
  <si>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</si>
  <si>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</si>
  <si>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</si>
  <si>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</si>
  <si>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</si>
  <si>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</si>
  <si>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</si>
  <si>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</si>
  <si>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</si>
  <si>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</si>
  <si>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</si>
  <si>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</si>
  <si>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</si>
  <si>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</si>
  <si>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</si>
  <si>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</si>
  <si>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</si>
  <si>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</si>
  <si>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</si>
  <si>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</si>
  <si>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</si>
  <si>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</si>
  <si>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</si>
  <si>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</si>
  <si>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</si>
  <si>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</si>
  <si>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</si>
  <si>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</si>
  <si>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</si>
  <si>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</si>
  <si>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</si>
  <si>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</si>
  <si>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</si>
  <si>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</si>
  <si>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</si>
  <si>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</si>
  <si>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</si>
  <si>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</si>
  <si>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</si>
  <si>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</si>
  <si>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</si>
  <si>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</si>
  <si>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</si>
  <si>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</si>
  <si>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</si>
  <si>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</si>
  <si>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</si>
  <si>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</si>
  <si>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</si>
  <si>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</si>
  <si>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</si>
  <si>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</si>
  <si>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</si>
  <si>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</si>
  <si>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</si>
  <si>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</si>
  <si>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</si>
  <si>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</si>
  <si>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</si>
  <si>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</si>
  <si>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</si>
  <si>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</si>
  <si>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</si>
  <si>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</si>
  <si>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</si>
  <si>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</si>
  <si>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</si>
  <si>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</si>
  <si>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</si>
  <si>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</si>
  <si>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</si>
  <si>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</si>
  <si>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</si>
  <si>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</si>
  <si>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</si>
  <si>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</si>
  <si>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</si>
  <si>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</si>
  <si>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</si>
  <si>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</si>
  <si>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</si>
  <si>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</si>
  <si>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</si>
  <si>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</si>
  <si>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</si>
  <si>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</si>
  <si>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</si>
  <si>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</si>
  <si>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</si>
  <si>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</si>
  <si>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</si>
  <si>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</si>
  <si>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</si>
  <si>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</si>
  <si>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</si>
  <si>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</si>
  <si>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</si>
  <si>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</si>
  <si>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</si>
  <si>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</si>
  <si>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</si>
  <si>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</si>
  <si>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</si>
  <si>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</si>
  <si>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</si>
  <si>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</si>
  <si>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</si>
  <si>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</si>
  <si>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</si>
  <si>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</si>
  <si>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</si>
  <si>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</si>
  <si>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</si>
  <si>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</si>
  <si>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</si>
  <si>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</si>
  <si>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</si>
  <si>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</si>
  <si>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</si>
  <si>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</si>
  <si>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</si>
  <si>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</si>
  <si>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</si>
  <si>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</si>
  <si>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</si>
  <si>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</si>
  <si>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</si>
  <si>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</si>
  <si>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</si>
  <si>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</si>
  <si>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</si>
  <si>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</si>
  <si>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</si>
  <si>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</si>
  <si>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</si>
  <si>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</si>
  <si>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</si>
  <si>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</si>
  <si>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</si>
  <si>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</si>
  <si>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</si>
  <si>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</si>
  <si>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</si>
  <si>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</si>
  <si>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</si>
  <si>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</si>
  <si>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</si>
  <si>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</si>
  <si>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</si>
  <si>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</si>
  <si>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</si>
  <si>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</si>
  <si>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</si>
  <si>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</si>
  <si>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</si>
  <si>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</si>
  <si>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</si>
  <si>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</si>
  <si>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</si>
  <si>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</si>
  <si>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</si>
  <si>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</si>
  <si>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</si>
  <si>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</si>
  <si>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</si>
  <si>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</si>
  <si>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</si>
  <si>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</si>
  <si>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</si>
  <si>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</si>
  <si>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</si>
  <si>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</si>
  <si>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</si>
  <si>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</si>
  <si>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</si>
  <si>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</si>
  <si>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</si>
  <si>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</si>
  <si>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</si>
  <si>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</si>
  <si>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</si>
  <si>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</si>
  <si>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</si>
  <si>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</si>
  <si>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</si>
  <si>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</si>
  <si>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</si>
  <si>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</si>
  <si>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</si>
  <si>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</si>
  <si>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</si>
  <si>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</si>
  <si>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</si>
  <si>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</si>
  <si>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</si>
  <si>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</si>
  <si>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</si>
  <si>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</si>
  <si>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</si>
  <si>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</si>
  <si>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</si>
  <si>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</si>
  <si>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</si>
  <si>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</si>
  <si>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</si>
  <si>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</si>
  <si>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</si>
  <si>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</si>
  <si>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</si>
  <si>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</si>
  <si>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</si>
  <si>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</si>
  <si>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</si>
  <si>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</si>
  <si>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</si>
  <si>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</si>
  <si>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</si>
  <si>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</si>
  <si>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</si>
  <si>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</si>
  <si>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</si>
  <si>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</si>
  <si>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</si>
  <si>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</si>
  <si>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</si>
  <si>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</si>
  <si>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</si>
  <si>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</si>
  <si>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</si>
  <si>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</si>
  <si>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</si>
  <si>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</si>
  <si>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</si>
  <si>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</si>
  <si>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</si>
  <si>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</si>
  <si>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</si>
  <si>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</si>
  <si>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</si>
  <si>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</si>
  <si>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</si>
  <si>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</si>
  <si>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</si>
  <si>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</si>
  <si>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</si>
  <si>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</si>
  <si>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</si>
  <si>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</si>
  <si>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</si>
  <si>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</si>
  <si>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</si>
  <si>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</si>
  <si>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</si>
  <si>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</si>
  <si>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</si>
  <si>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</si>
  <si>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</si>
  <si>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</si>
  <si>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</si>
  <si>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</si>
  <si>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</si>
  <si>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</si>
  <si>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</si>
  <si>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</si>
  <si>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</si>
  <si>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</si>
  <si>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</si>
  <si>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</si>
  <si>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</si>
  <si>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</si>
  <si>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</si>
  <si>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</si>
  <si>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</si>
  <si>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</si>
  <si>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</si>
  <si>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</si>
  <si>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</si>
  <si>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</si>
  <si>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</si>
  <si>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</si>
  <si>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</si>
  <si>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</si>
  <si>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</si>
  <si>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</si>
  <si>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</si>
  <si>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</si>
  <si>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</si>
  <si>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</si>
  <si>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</si>
  <si>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</si>
  <si>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</si>
  <si>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</si>
  <si>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</si>
  <si>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</si>
  <si>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</si>
  <si>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</si>
  <si>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</si>
  <si>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</si>
  <si>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</si>
  <si>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</si>
  <si>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</si>
  <si>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</si>
  <si>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</si>
  <si>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</si>
  <si>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</si>
  <si>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</si>
  <si>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</si>
  <si>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</si>
  <si>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</si>
  <si>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</si>
  <si>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</si>
  <si>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</si>
  <si>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</si>
  <si>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</si>
  <si>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</si>
  <si>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</si>
  <si>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</si>
  <si>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</si>
  <si>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</si>
  <si>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</si>
  <si>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</si>
  <si>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</si>
  <si>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</si>
  <si>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</si>
  <si>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</si>
  <si>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</si>
  <si>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</si>
  <si>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</si>
  <si>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</si>
  <si>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</si>
  <si>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</si>
  <si>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</si>
  <si>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</si>
  <si>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</si>
  <si>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</si>
  <si>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</si>
  <si>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</si>
  <si>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</si>
  <si>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</si>
  <si>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</si>
  <si>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</si>
  <si>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</si>
  <si>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</si>
  <si>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</si>
  <si>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</si>
  <si>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</si>
  <si>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</si>
  <si>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</si>
  <si>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</si>
  <si>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</si>
  <si>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</si>
  <si>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</si>
  <si>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</si>
  <si>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</si>
  <si>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</si>
  <si>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</si>
  <si>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</si>
  <si>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</si>
  <si>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</si>
  <si>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</si>
  <si>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</si>
  <si>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</si>
  <si>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</si>
  <si>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</si>
  <si>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</si>
  <si>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</si>
  <si>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</si>
  <si>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</si>
  <si>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</si>
  <si>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</si>
  <si>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</si>
  <si>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</si>
  <si>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</si>
  <si>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</si>
  <si>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</si>
  <si>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</si>
  <si>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</si>
  <si>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</si>
  <si>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</si>
  <si>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</si>
  <si>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</si>
  <si>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</si>
  <si>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</si>
  <si>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</si>
  <si>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</si>
  <si>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</si>
  <si>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</si>
  <si>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</si>
  <si>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</si>
  <si>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</si>
  <si>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</si>
  <si>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</si>
  <si>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</si>
  <si>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</si>
  <si>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</si>
  <si>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</si>
  <si>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</si>
  <si>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</si>
  <si>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</si>
  <si>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</si>
  <si>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</si>
  <si>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</si>
  <si>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</si>
  <si>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</si>
  <si>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</si>
  <si>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</si>
  <si>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</si>
  <si>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</si>
  <si>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</si>
  <si>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</si>
  <si>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</si>
  <si>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</si>
  <si>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</si>
  <si>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</si>
  <si>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</si>
  <si>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</si>
  <si>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</si>
  <si>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</si>
  <si>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</si>
  <si>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</si>
  <si>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</si>
  <si>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</si>
  <si>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</si>
  <si>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</si>
  <si>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</si>
  <si>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</si>
  <si>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</si>
  <si>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</si>
  <si>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</si>
  <si>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</si>
  <si>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</si>
  <si>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</si>
  <si>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</si>
  <si>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</si>
  <si>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</si>
  <si>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</si>
  <si>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</si>
  <si>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</si>
  <si>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</si>
  <si>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</si>
  <si>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</si>
  <si>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</si>
  <si>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</si>
  <si>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</si>
  <si>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</si>
  <si>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</si>
  <si>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</si>
  <si>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</si>
  <si>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</si>
  <si>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</si>
  <si>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</si>
  <si>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</si>
  <si>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</si>
  <si>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</si>
  <si>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</si>
  <si>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</si>
  <si>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</si>
  <si>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</si>
  <si>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</si>
  <si>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</si>
  <si>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</si>
  <si>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</si>
  <si>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</si>
  <si>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</si>
  <si>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</si>
  <si>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</si>
  <si>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</si>
  <si>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</si>
  <si>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</si>
  <si>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</si>
  <si>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</si>
  <si>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</si>
  <si>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</si>
  <si>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</si>
  <si>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</si>
  <si>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</si>
  <si>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</si>
  <si>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</si>
  <si>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</si>
  <si>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</si>
  <si>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</si>
  <si>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</si>
  <si>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</si>
  <si>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</si>
  <si>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</si>
  <si>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</si>
  <si>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</si>
  <si>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</si>
  <si>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</si>
  <si>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</si>
  <si>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</si>
  <si>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</si>
  <si>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</si>
  <si>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</si>
  <si>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</si>
  <si>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</si>
  <si>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</si>
  <si>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</si>
  <si>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</si>
  <si>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</si>
  <si>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</si>
  <si>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</si>
  <si>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</si>
  <si>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</si>
  <si>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</si>
  <si>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</si>
  <si>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</si>
  <si>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</si>
  <si>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</si>
  <si>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</si>
  <si>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</si>
  <si>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</si>
  <si>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</si>
  <si>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</si>
  <si>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</si>
  <si>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</si>
  <si>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</si>
  <si>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</si>
  <si>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</si>
  <si>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</si>
  <si>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</si>
  <si>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</si>
  <si>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</si>
  <si>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</si>
  <si>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</si>
  <si>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</si>
  <si>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</si>
  <si>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</si>
  <si>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</si>
  <si>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</si>
  <si>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</si>
  <si>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</si>
  <si>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</si>
  <si>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</si>
  <si>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</si>
  <si>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</si>
  <si>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</si>
  <si>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</si>
  <si>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</si>
  <si>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</si>
  <si>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</si>
  <si>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</si>
  <si>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</si>
  <si>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</si>
  <si>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</si>
  <si>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</si>
  <si>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</si>
  <si>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</si>
  <si>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</si>
  <si>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</si>
  <si>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</si>
  <si>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</si>
  <si>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</si>
  <si>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</si>
  <si>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</si>
  <si>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</si>
  <si>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</si>
  <si>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</si>
  <si>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</si>
  <si>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</si>
  <si>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</si>
  <si>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</si>
  <si>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</si>
  <si>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</si>
  <si>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</si>
  <si>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</si>
  <si>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</si>
  <si>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</si>
  <si>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</si>
  <si>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</si>
  <si>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</si>
  <si>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</si>
  <si>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</si>
  <si>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</si>
  <si>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</si>
  <si>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</si>
  <si>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</si>
  <si>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</si>
  <si>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</si>
  <si>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</si>
  <si>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</si>
  <si>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</si>
  <si>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</si>
  <si>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</si>
  <si>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</si>
  <si>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</si>
  <si>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</si>
  <si>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</si>
  <si>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</si>
  <si>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</si>
  <si>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</si>
  <si>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</si>
  <si>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</si>
  <si>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</si>
  <si>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</si>
  <si>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</si>
  <si>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</si>
  <si>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</si>
  <si>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</si>
  <si>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</si>
  <si>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</si>
  <si>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</si>
  <si>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</si>
  <si>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</si>
  <si>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</si>
  <si>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</si>
  <si>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</si>
  <si>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</si>
  <si>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</si>
  <si>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</si>
  <si>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</si>
  <si>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</si>
  <si>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</si>
  <si>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</si>
  <si>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</si>
  <si>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</si>
  <si>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</si>
  <si>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</si>
  <si>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</si>
  <si>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</si>
  <si>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</si>
  <si>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</si>
  <si>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</si>
  <si>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</si>
  <si>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</si>
  <si>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</si>
  <si>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</si>
  <si>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</si>
  <si>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</si>
  <si>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</si>
  <si>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</si>
  <si>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</si>
  <si>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</si>
  <si>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</si>
  <si>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</si>
  <si>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</si>
  <si>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</si>
  <si>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</si>
  <si>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</si>
  <si>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</si>
  <si>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</si>
  <si>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</si>
  <si>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</si>
  <si>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</si>
  <si>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</si>
  <si>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</si>
  <si>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</si>
  <si>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</si>
  <si>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</si>
  <si>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</si>
  <si>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</si>
  <si>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</si>
  <si>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</si>
  <si>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</si>
  <si>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</si>
  <si>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</si>
  <si>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</si>
  <si>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</si>
  <si>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</si>
  <si>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</si>
  <si>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</si>
  <si>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</si>
  <si>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</si>
  <si>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</si>
  <si>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</si>
  <si>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</si>
  <si>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</si>
  <si>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</si>
  <si>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</si>
  <si>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</si>
  <si>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</si>
  <si>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</si>
  <si>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</si>
  <si>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</si>
  <si>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</si>
  <si>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</si>
  <si>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</si>
  <si>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</si>
  <si>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</si>
  <si>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</si>
  <si>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</si>
  <si>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</si>
  <si>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</si>
  <si>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</si>
  <si>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</si>
  <si>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</si>
  <si>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</si>
  <si>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</si>
  <si>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</si>
  <si>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</si>
  <si>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</si>
  <si>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</si>
  <si>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</si>
  <si>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</si>
  <si>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</si>
  <si>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</si>
  <si>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</si>
  <si>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</si>
  <si>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</si>
  <si>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</si>
  <si>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</si>
  <si>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</si>
  <si>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</si>
  <si>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</si>
  <si>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</si>
  <si>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</si>
  <si>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</si>
  <si>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</si>
  <si>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</si>
  <si>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</si>
  <si>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</si>
  <si>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</si>
  <si>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</si>
  <si>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</si>
  <si>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</si>
  <si>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</si>
  <si>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</si>
  <si>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</si>
  <si>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</si>
  <si>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</si>
  <si>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</si>
  <si>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</si>
  <si>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</si>
  <si>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</si>
  <si>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</si>
  <si>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</si>
  <si>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</si>
  <si>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</si>
  <si>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</si>
  <si>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</si>
  <si>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</si>
  <si>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</si>
  <si>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</si>
  <si>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</si>
  <si>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</si>
  <si>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</si>
  <si>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</si>
  <si>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</si>
  <si>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</si>
  <si>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</si>
  <si>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</si>
  <si>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</si>
  <si>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</si>
  <si>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</si>
  <si>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</si>
  <si>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</si>
  <si>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</si>
  <si>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</si>
  <si>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</si>
  <si>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</si>
  <si>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</si>
  <si>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</si>
  <si>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</si>
  <si>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</si>
  <si>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</si>
  <si>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</si>
  <si>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</si>
  <si>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</si>
  <si>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</si>
  <si>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</si>
  <si>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</si>
  <si>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</si>
  <si>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</si>
  <si>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</si>
  <si>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</si>
  <si>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</si>
  <si>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</si>
  <si>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</si>
  <si>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</si>
  <si>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</si>
  <si>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</si>
  <si>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</si>
  <si>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</si>
  <si>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</si>
  <si>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</si>
  <si>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</si>
  <si>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</si>
  <si>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</si>
  <si>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</si>
  <si>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</si>
  <si>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</si>
  <si>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</si>
  <si>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</si>
  <si>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</si>
  <si>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</si>
  <si>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</si>
  <si>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</si>
  <si>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</si>
  <si>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</si>
  <si>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</si>
  <si>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</si>
  <si>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</si>
  <si>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</si>
  <si>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</si>
  <si>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</si>
  <si>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</si>
  <si>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</si>
  <si>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</si>
  <si>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</si>
  <si>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</si>
  <si>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</si>
  <si>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</si>
  <si>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</si>
  <si>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</si>
  <si>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</si>
  <si>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</si>
  <si>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</si>
  <si>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</si>
  <si>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</si>
  <si>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</si>
  <si>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</si>
  <si>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</si>
  <si>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</si>
  <si>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</si>
  <si>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</si>
  <si>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</si>
  <si>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</si>
  <si>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</si>
  <si>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</si>
  <si>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</si>
  <si>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</si>
  <si>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</si>
  <si>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</si>
  <si>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</si>
  <si>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</si>
  <si>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</si>
  <si>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</si>
  <si>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</si>
  <si>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</si>
  <si>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</si>
  <si>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</si>
  <si>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</si>
  <si>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</si>
  <si>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</si>
  <si>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</si>
  <si>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</si>
  <si>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</si>
  <si>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</si>
  <si>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</si>
  <si>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</si>
  <si>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</si>
  <si>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</si>
  <si>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</si>
  <si>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</si>
  <si>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</si>
  <si>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</si>
  <si>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</si>
  <si>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</si>
  <si>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</si>
  <si>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</si>
  <si>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</si>
  <si>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</si>
  <si>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</si>
  <si>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</si>
  <si>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</si>
  <si>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</si>
  <si>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</si>
  <si>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</si>
  <si>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</si>
  <si>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</si>
  <si>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</si>
  <si>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</si>
  <si>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</si>
  <si>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</si>
  <si>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</si>
  <si>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</si>
  <si>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</si>
  <si>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</si>
  <si>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</si>
  <si>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</si>
  <si>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</si>
  <si>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</si>
  <si>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</si>
  <si>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</si>
  <si>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</si>
  <si>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</si>
  <si>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</si>
  <si>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</si>
  <si>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</si>
  <si>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</si>
  <si>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</si>
  <si>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</si>
  <si>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</si>
  <si>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</si>
  <si>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</si>
  <si>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</si>
  <si>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</si>
  <si>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</si>
  <si>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</si>
  <si>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</si>
  <si>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</si>
  <si>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</si>
  <si>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</si>
  <si>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</si>
  <si>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</si>
  <si>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</si>
  <si>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</si>
  <si>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</si>
  <si>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</si>
  <si>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</si>
  <si>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</si>
  <si>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</si>
  <si>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</si>
  <si>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</si>
  <si>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</si>
  <si>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</si>
  <si>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</si>
  <si>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</si>
  <si>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</si>
  <si>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</si>
  <si>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</si>
  <si>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</si>
  <si>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</si>
  <si>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</si>
  <si>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</si>
  <si>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</si>
  <si>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</si>
  <si>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</si>
  <si>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</si>
  <si>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</si>
  <si>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</si>
  <si>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</si>
  <si>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</si>
  <si>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</si>
  <si>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</si>
  <si>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</si>
  <si>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</si>
  <si>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</si>
  <si>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</si>
  <si>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</si>
  <si>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</si>
  <si>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</si>
  <si>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</si>
  <si>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</si>
  <si>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</si>
  <si>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</si>
  <si>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</si>
  <si>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</si>
  <si>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</si>
  <si>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</si>
  <si>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</si>
  <si>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</si>
  <si>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</si>
  <si>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</si>
  <si>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</si>
  <si>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</si>
  <si>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</si>
  <si>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</si>
  <si>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</si>
  <si>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</si>
  <si>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</si>
  <si>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</si>
  <si>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</si>
  <si>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</si>
  <si>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</si>
  <si>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</si>
  <si>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</si>
  <si>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</si>
  <si>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</si>
  <si>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</si>
  <si>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</si>
  <si>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</si>
  <si>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</si>
  <si>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</si>
  <si>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</si>
  <si>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</si>
  <si>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</si>
  <si>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</si>
  <si>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</si>
  <si>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</si>
  <si>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</si>
  <si>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</si>
  <si>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</si>
  <si>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</si>
  <si>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</si>
  <si>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</si>
  <si>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</si>
  <si>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</si>
  <si>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</si>
  <si>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</si>
  <si>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</si>
  <si>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</si>
  <si>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</si>
  <si>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</si>
  <si>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</si>
  <si>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</si>
  <si>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</si>
  <si>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</si>
  <si>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</si>
  <si>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</si>
  <si>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</si>
  <si>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</si>
  <si>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</si>
  <si>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</si>
  <si>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</si>
  <si>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</si>
  <si>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</si>
  <si>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</si>
  <si>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</si>
  <si>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</si>
  <si>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</si>
  <si>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</si>
  <si>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</si>
  <si>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</si>
  <si>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</si>
  <si>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</si>
  <si>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</si>
  <si>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</si>
  <si>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</si>
  <si>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</si>
  <si>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</si>
  <si>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</si>
  <si>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</si>
  <si>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</si>
  <si>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</si>
  <si>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</si>
  <si>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</si>
  <si>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</si>
  <si>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</si>
  <si>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</si>
  <si>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</si>
  <si>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</si>
  <si>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</si>
  <si>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</si>
  <si>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</si>
  <si>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</si>
  <si>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</si>
  <si>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</si>
  <si>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</si>
  <si>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</si>
  <si>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</si>
  <si>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</si>
  <si>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</si>
  <si>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</si>
  <si>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</si>
  <si>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</si>
  <si>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</si>
  <si>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</si>
  <si>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</si>
  <si>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</si>
  <si>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</si>
  <si>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</si>
  <si>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</si>
  <si>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</si>
  <si>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</si>
  <si>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</si>
  <si>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</si>
  <si>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</si>
  <si>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</si>
  <si>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</si>
  <si>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</si>
  <si>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</si>
  <si>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</si>
  <si>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</si>
  <si>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</si>
  <si>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</si>
  <si>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</si>
  <si>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</si>
  <si>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</si>
  <si>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</si>
  <si>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</si>
  <si>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</si>
  <si>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</si>
  <si>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</si>
  <si>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</si>
  <si>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</si>
  <si>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</si>
  <si>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</si>
  <si>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</si>
  <si>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</si>
  <si>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</si>
  <si>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</si>
  <si>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</si>
  <si>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</si>
  <si>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</si>
  <si>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</si>
  <si>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</si>
  <si>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</si>
  <si>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</si>
  <si>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</si>
  <si>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</si>
  <si>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</si>
  <si>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</si>
  <si>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</si>
  <si>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</si>
  <si>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</si>
  <si>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</si>
  <si>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</si>
  <si>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</si>
  <si>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</si>
  <si>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</si>
  <si>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</si>
  <si>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</si>
  <si>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</si>
  <si>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</si>
  <si>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</si>
  <si>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</si>
  <si>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</si>
  <si>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</si>
  <si>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</si>
  <si>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</si>
  <si>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</si>
  <si>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</si>
  <si>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</si>
  <si>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</si>
  <si>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</si>
  <si>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</si>
  <si>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</si>
  <si>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</si>
  <si>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</si>
  <si>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</si>
  <si>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</si>
  <si>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</si>
  <si>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</si>
  <si>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</si>
  <si>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</si>
  <si>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</si>
  <si>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</si>
  <si>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</si>
  <si>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</si>
  <si>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</si>
  <si>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</si>
  <si>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</si>
  <si>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</si>
  <si>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</si>
  <si>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</si>
  <si>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</si>
  <si>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</si>
  <si>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</si>
  <si>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</si>
  <si>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</si>
  <si>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</si>
  <si>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</si>
  <si>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</si>
  <si>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</si>
  <si>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</si>
  <si>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</si>
  <si>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</si>
  <si>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</si>
  <si>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</si>
  <si>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</si>
  <si>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</si>
  <si>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</si>
  <si>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</si>
  <si>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</si>
  <si>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</si>
  <si>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</si>
  <si>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</si>
  <si>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</si>
  <si>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</si>
  <si>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</si>
  <si>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</si>
  <si>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</si>
  <si>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</si>
  <si>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</si>
  <si>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</si>
  <si>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</si>
  <si>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</si>
  <si>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</si>
  <si>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</si>
  <si>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</si>
  <si>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</si>
  <si>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</si>
  <si>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</si>
  <si>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</si>
  <si>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</si>
  <si>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</si>
  <si>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</si>
  <si>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</si>
  <si>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</si>
  <si>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</si>
  <si>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</si>
  <si>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</si>
  <si>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</si>
  <si>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</si>
  <si>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</si>
  <si>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</si>
  <si>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</si>
  <si>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</si>
  <si>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</si>
  <si>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</si>
  <si>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</si>
  <si>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</si>
  <si>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</si>
  <si>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</si>
  <si>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</si>
  <si>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</si>
  <si>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</si>
  <si>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</si>
  <si>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</si>
  <si>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</si>
  <si>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</si>
  <si>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</si>
  <si>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</si>
  <si>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</si>
  <si>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</si>
  <si>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</si>
  <si>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</si>
  <si>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</si>
  <si>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</si>
  <si>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</si>
  <si>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</si>
  <si>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</si>
  <si>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</si>
  <si>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</si>
  <si>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</si>
  <si>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</si>
  <si>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</si>
  <si>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</si>
  <si>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</si>
  <si>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</si>
  <si>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</si>
  <si>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</si>
  <si>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</si>
  <si>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</si>
  <si>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</si>
  <si>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</si>
  <si>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</si>
  <si>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</si>
  <si>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</si>
  <si>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</si>
  <si>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</si>
  <si>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</si>
  <si>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</si>
  <si>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</si>
  <si>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</si>
  <si>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</si>
  <si>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</si>
  <si>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</si>
  <si>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</si>
  <si>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</si>
  <si>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</si>
  <si>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</si>
  <si>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</si>
  <si>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</si>
  <si>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</si>
  <si>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</si>
  <si>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</si>
  <si>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</si>
  <si>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</si>
  <si>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</si>
  <si>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</si>
  <si>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</si>
  <si>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</si>
  <si>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</si>
  <si>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</si>
  <si>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</si>
  <si>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</si>
  <si>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</si>
  <si>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</si>
  <si>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</si>
  <si>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</si>
  <si>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</si>
  <si>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</si>
  <si>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</si>
  <si>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</si>
  <si>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</si>
  <si>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</si>
  <si>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</si>
  <si>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</si>
  <si>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</si>
  <si>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</si>
  <si>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</si>
  <si>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</si>
  <si>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</si>
  <si>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</si>
  <si>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</si>
  <si>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</si>
  <si>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</si>
  <si>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</si>
  <si>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</si>
  <si>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</si>
  <si>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</si>
  <si>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</si>
  <si>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</si>
  <si>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</si>
  <si>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</si>
  <si>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</si>
  <si>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</si>
  <si>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</si>
  <si>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</si>
  <si>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</si>
  <si>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</si>
  <si>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</si>
  <si>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</si>
  <si>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</si>
  <si>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</si>
  <si>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</si>
  <si>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</si>
  <si>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</si>
  <si>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</si>
  <si>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</si>
  <si>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</si>
  <si>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</si>
  <si>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</si>
  <si>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</si>
  <si>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</si>
  <si>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</si>
  <si>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</si>
  <si>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</si>
  <si>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</si>
  <si>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</si>
  <si>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</si>
  <si>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</si>
  <si>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</si>
  <si>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</si>
  <si>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</si>
  <si>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</si>
  <si>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</si>
  <si>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</si>
  <si>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</si>
  <si>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</si>
  <si>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</si>
  <si>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</si>
  <si>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</si>
  <si>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</si>
  <si>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</si>
  <si>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</si>
  <si>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</si>
  <si>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</si>
  <si>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</si>
  <si>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</si>
  <si>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</si>
  <si>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</si>
  <si>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</si>
  <si>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</si>
  <si>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</si>
  <si>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</si>
  <si>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</si>
  <si>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</si>
  <si>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</si>
  <si>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</si>
  <si>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</si>
  <si>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</si>
  <si>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</si>
  <si>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</si>
  <si>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</si>
  <si>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</si>
  <si>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</si>
  <si>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</si>
  <si>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</si>
  <si>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</si>
  <si>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</si>
  <si>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</si>
  <si>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</si>
  <si>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</si>
  <si>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</si>
  <si>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</si>
  <si>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</si>
  <si>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</si>
  <si>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</si>
  <si>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</si>
  <si>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</si>
  <si>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</si>
  <si>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</si>
  <si>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</si>
  <si>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</si>
  <si>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</si>
  <si>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</si>
  <si>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</si>
  <si>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</si>
  <si>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</si>
  <si>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</si>
  <si>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</si>
  <si>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</si>
  <si>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</si>
  <si>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</si>
  <si>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</si>
  <si>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</si>
  <si>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</si>
  <si>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</si>
  <si>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</si>
  <si>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</si>
  <si>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</si>
  <si>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</si>
  <si>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</si>
  <si>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</si>
  <si>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</si>
  <si>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</si>
  <si>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</si>
  <si>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</si>
  <si>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</si>
  <si>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</si>
  <si>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</si>
  <si>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</si>
  <si>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</si>
  <si>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</si>
  <si>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</si>
  <si>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</si>
  <si>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</si>
  <si>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</si>
  <si>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</si>
  <si>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</si>
  <si>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</si>
  <si>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</si>
  <si>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</si>
  <si>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</si>
  <si>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</si>
  <si>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</si>
  <si>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</si>
  <si>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</si>
  <si>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</si>
  <si>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</si>
  <si>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</si>
  <si>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</si>
  <si>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</si>
  <si>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</si>
  <si>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</si>
  <si>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</si>
  <si>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</si>
  <si>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</si>
  <si>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</si>
  <si>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</si>
  <si>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</si>
  <si>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</si>
  <si>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</si>
  <si>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</si>
  <si>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</si>
  <si>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</si>
  <si>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</si>
  <si>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</si>
  <si>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</si>
  <si>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</si>
  <si>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</si>
  <si>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</si>
  <si>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</si>
  <si>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</si>
  <si>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</si>
  <si>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</si>
  <si>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</si>
  <si>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</si>
  <si>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</si>
  <si>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</si>
  <si>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</si>
  <si>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</si>
  <si>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</si>
  <si>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</si>
  <si>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</si>
  <si>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</si>
  <si>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</si>
  <si>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</si>
  <si>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</si>
  <si>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</si>
  <si>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</si>
  <si>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</si>
  <si>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</si>
  <si>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</si>
  <si>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</si>
  <si>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</si>
  <si>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</si>
  <si>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</si>
  <si>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</si>
  <si>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</si>
  <si>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</si>
  <si>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</si>
  <si>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</si>
  <si>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</si>
  <si>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</si>
  <si>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</si>
  <si>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</si>
  <si>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</si>
  <si>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</si>
  <si>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</si>
  <si>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</si>
  <si>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</si>
  <si>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</si>
  <si>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</si>
  <si>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</si>
  <si>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</si>
  <si>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</si>
  <si>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</si>
  <si>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</si>
  <si>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</si>
  <si>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</si>
  <si>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</si>
  <si>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</si>
  <si>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</si>
  <si>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</si>
  <si>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</si>
  <si>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</si>
  <si>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</si>
  <si>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</si>
  <si>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</si>
  <si>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</si>
  <si>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</si>
  <si>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</si>
  <si>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</si>
  <si>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</si>
  <si>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</si>
  <si>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</si>
  <si>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</si>
  <si>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</si>
  <si>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</si>
  <si>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</si>
  <si>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</si>
  <si>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</si>
  <si>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</si>
  <si>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</si>
  <si>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</si>
  <si>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</si>
  <si>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</si>
  <si>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</si>
  <si>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</si>
  <si>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</si>
  <si>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</si>
  <si>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</si>
  <si>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</si>
  <si>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</si>
  <si>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</si>
  <si>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</si>
  <si>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</si>
  <si>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</si>
  <si>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</si>
  <si>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</si>
  <si>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</si>
  <si>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</si>
  <si>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</si>
  <si>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</si>
  <si>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</si>
  <si>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</si>
  <si>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</si>
  <si>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</si>
  <si>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</si>
  <si>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</si>
  <si>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</si>
  <si>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</si>
  <si>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</si>
  <si>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</si>
  <si>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</si>
  <si>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</si>
  <si>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</si>
  <si>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</si>
  <si>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</si>
  <si>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</si>
  <si>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</si>
  <si>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</si>
  <si>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</si>
  <si>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</si>
  <si>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</si>
  <si>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</si>
  <si>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</si>
  <si>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</si>
  <si>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</si>
  <si>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</si>
  <si>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</si>
  <si>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</si>
  <si>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</si>
  <si>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</si>
  <si>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</si>
  <si>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</si>
  <si>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</si>
  <si>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</si>
  <si>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</si>
  <si>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</si>
  <si>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</si>
  <si>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</si>
  <si>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</si>
  <si>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</si>
  <si>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</si>
  <si>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</si>
  <si>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</si>
  <si>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</si>
  <si>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</si>
  <si>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</si>
  <si>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</si>
  <si>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</si>
  <si>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</si>
  <si>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</si>
  <si>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</si>
  <si>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</si>
  <si>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</si>
  <si>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</si>
  <si>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</si>
  <si>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</si>
  <si>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</si>
  <si>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</si>
  <si>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</si>
  <si>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</si>
  <si>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</si>
  <si>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</si>
  <si>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</si>
  <si>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</si>
  <si>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</si>
  <si>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</si>
  <si>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</si>
  <si>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</si>
  <si>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</si>
  <si>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</si>
  <si>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</si>
  <si>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</si>
  <si>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</si>
  <si>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</si>
  <si>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</si>
  <si>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</si>
  <si>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</si>
  <si>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</si>
  <si>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</si>
  <si>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</si>
  <si>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</si>
  <si>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</si>
  <si>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</si>
  <si>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</si>
  <si>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</si>
  <si>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</si>
  <si>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</si>
  <si>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</si>
  <si>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</si>
  <si>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</si>
  <si>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</si>
  <si>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</si>
  <si>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</si>
  <si>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</si>
  <si>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</si>
  <si>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</si>
  <si>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</si>
  <si>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</si>
  <si>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</si>
  <si>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</si>
  <si>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</si>
  <si>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</si>
  <si>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</si>
  <si>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</si>
  <si>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</si>
  <si>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</si>
  <si>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</si>
  <si>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</si>
  <si>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</si>
  <si>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</si>
  <si>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</si>
  <si>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</si>
  <si>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</si>
  <si>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</si>
  <si>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</si>
  <si>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</si>
  <si>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</si>
  <si>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</si>
  <si>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</si>
  <si>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</si>
  <si>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</si>
  <si>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</si>
  <si>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</si>
  <si>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</si>
  <si>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</si>
  <si>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</si>
  <si>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</si>
  <si>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</si>
  <si>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</si>
  <si>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</si>
  <si>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</si>
  <si>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</si>
  <si>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</si>
  <si>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</si>
  <si>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</si>
  <si>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</si>
  <si>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</si>
  <si>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</si>
  <si>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</si>
  <si>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</si>
  <si>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</si>
  <si>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</si>
  <si>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</si>
  <si>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</si>
  <si>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</si>
  <si>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</si>
  <si>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</si>
  <si>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</si>
  <si>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</si>
  <si>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</si>
  <si>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</si>
  <si>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</si>
  <si>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</si>
  <si>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</si>
  <si>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</si>
  <si>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</si>
  <si>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</si>
  <si>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</si>
  <si>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</si>
  <si>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</si>
  <si>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</si>
  <si>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</si>
  <si>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</si>
  <si>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</si>
  <si>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</si>
  <si>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</si>
  <si>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</si>
  <si>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</si>
  <si>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</si>
  <si>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</si>
  <si>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</si>
  <si>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</si>
  <si>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</si>
  <si>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</si>
  <si>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</si>
  <si>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</si>
  <si>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</si>
  <si>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</si>
  <si>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</si>
  <si>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</si>
  <si>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</si>
  <si>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</si>
  <si>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</si>
  <si>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</si>
  <si>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</si>
  <si>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</si>
  <si>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</si>
  <si>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</si>
  <si>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</si>
  <si>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</si>
  <si>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</si>
  <si>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</si>
  <si>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</si>
  <si>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</si>
  <si>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</si>
  <si>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</si>
  <si>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</si>
  <si>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</si>
  <si>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</si>
  <si>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</si>
  <si>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</si>
  <si>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</si>
  <si>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</si>
  <si>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</si>
  <si>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</si>
  <si>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</si>
  <si>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</si>
  <si>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</si>
  <si>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</si>
  <si>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</si>
  <si>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</si>
  <si>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</si>
  <si>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</si>
  <si>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</si>
  <si>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</si>
  <si>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</si>
  <si>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</si>
  <si>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</si>
  <si>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</si>
  <si>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</si>
  <si>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</si>
  <si>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</si>
  <si>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</si>
  <si>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</si>
  <si>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</si>
  <si>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</si>
  <si>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</si>
  <si>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</si>
  <si>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</si>
  <si>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</si>
  <si>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</si>
  <si>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</si>
  <si>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</si>
  <si>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</si>
  <si>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</si>
  <si>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</si>
  <si>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</si>
  <si>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</si>
  <si>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</si>
  <si>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</si>
  <si>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</si>
  <si>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</si>
  <si>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</si>
  <si>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</si>
  <si>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</si>
  <si>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</si>
  <si>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</si>
  <si>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</si>
  <si>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</si>
  <si>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</si>
  <si>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</si>
  <si>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</si>
  <si>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</si>
  <si>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</si>
  <si>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</si>
  <si>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</si>
  <si>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</si>
  <si>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</si>
  <si>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</si>
  <si>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</si>
  <si>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</si>
  <si>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</si>
  <si>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</si>
  <si>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</si>
  <si>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</si>
  <si>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</si>
  <si>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</si>
  <si>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</si>
  <si>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</si>
  <si>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</si>
  <si>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</si>
  <si>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</si>
  <si>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</si>
  <si>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</si>
  <si>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</si>
  <si>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</si>
  <si>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</si>
  <si>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</si>
  <si>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</si>
  <si>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</si>
  <si>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</si>
  <si>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</si>
  <si>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</si>
  <si>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</si>
  <si>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</si>
  <si>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</si>
  <si>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</si>
  <si>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</si>
  <si>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</si>
  <si>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</si>
  <si>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</si>
  <si>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</si>
  <si>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</si>
  <si>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</si>
  <si>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</si>
  <si>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</si>
  <si>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</si>
  <si>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</si>
  <si>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</si>
  <si>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</si>
  <si>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</si>
  <si>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</si>
  <si>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</si>
  <si>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</si>
  <si>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</si>
  <si>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</si>
  <si>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</si>
  <si>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</si>
  <si>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</si>
  <si>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</si>
  <si>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</si>
  <si>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</si>
  <si>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</si>
  <si>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</si>
  <si>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</si>
  <si>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</si>
  <si>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</si>
  <si>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</si>
  <si>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</si>
  <si>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</si>
  <si>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</si>
  <si>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</si>
  <si>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</si>
  <si>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</si>
  <si>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</si>
  <si>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</si>
  <si>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</si>
  <si>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</si>
  <si>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</si>
  <si>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</si>
  <si>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</si>
  <si>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</si>
  <si>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</si>
  <si>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</si>
  <si>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</si>
  <si>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</si>
  <si>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</si>
  <si>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</si>
  <si>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</si>
  <si>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</si>
  <si>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</si>
  <si>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</si>
  <si>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</si>
  <si>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</si>
  <si>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</si>
  <si>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</si>
  <si>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</si>
  <si>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</si>
  <si>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</si>
  <si>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</si>
  <si>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</si>
  <si>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</si>
  <si>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</si>
  <si>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</si>
  <si>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</si>
  <si>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</si>
  <si>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</si>
  <si>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</si>
  <si>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</si>
  <si>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</si>
  <si>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</si>
  <si>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</si>
  <si>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</si>
  <si>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</si>
  <si>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</si>
  <si>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</si>
  <si>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</si>
  <si>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</si>
  <si>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</si>
  <si>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</si>
  <si>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</si>
  <si>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</si>
  <si>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</si>
  <si>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</si>
  <si>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</si>
  <si>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</si>
  <si>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</si>
  <si>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</si>
  <si>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</si>
  <si>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</si>
  <si>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</si>
  <si>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</si>
  <si>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</si>
  <si>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</si>
  <si>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</si>
  <si>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</si>
  <si>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</si>
  <si>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</si>
  <si>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</si>
  <si>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</si>
  <si>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</si>
  <si>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</si>
  <si>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</si>
  <si>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</si>
  <si>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</si>
  <si>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</si>
  <si>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</si>
  <si>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</si>
  <si>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</si>
  <si>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</si>
  <si>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</si>
  <si>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</si>
  <si>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</si>
  <si>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</si>
  <si>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</si>
  <si>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</si>
  <si>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</si>
  <si>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</si>
  <si>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</si>
  <si>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</si>
  <si>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</si>
  <si>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</si>
  <si>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</si>
  <si>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</si>
  <si>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</si>
  <si>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</si>
  <si>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</si>
  <si>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</si>
  <si>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</si>
  <si>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</si>
  <si>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</si>
  <si>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</si>
  <si>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</si>
  <si>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</si>
  <si>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</si>
  <si>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</si>
  <si>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</si>
  <si>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</si>
  <si>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</si>
  <si>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</si>
  <si>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</si>
  <si>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</si>
  <si>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</si>
  <si>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</si>
  <si>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</si>
  <si>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</si>
  <si>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</si>
  <si>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</si>
  <si>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</si>
  <si>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</si>
  <si>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</si>
  <si>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</si>
  <si>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</si>
  <si>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</si>
  <si>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</si>
  <si>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</si>
  <si>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</si>
  <si>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</si>
  <si>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</si>
  <si>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</si>
  <si>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</si>
  <si>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</si>
  <si>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</si>
  <si>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</si>
  <si>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</si>
  <si>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</si>
  <si>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</si>
  <si>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</si>
  <si>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</si>
  <si>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</si>
  <si>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</si>
  <si>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</si>
  <si>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</si>
  <si>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</si>
  <si>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</si>
  <si>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</si>
  <si>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</si>
  <si>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</si>
  <si>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</si>
  <si>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</si>
  <si>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</si>
  <si>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</si>
  <si>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</si>
  <si>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</si>
  <si>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</si>
  <si>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</si>
  <si>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</si>
  <si>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</si>
  <si>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</si>
  <si>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</si>
  <si>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</si>
  <si>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</si>
  <si>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</si>
  <si>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</si>
  <si>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</si>
  <si>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</si>
  <si>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</si>
  <si>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</si>
  <si>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</si>
  <si>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</si>
  <si>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</si>
  <si>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</si>
  <si>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</si>
  <si>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</si>
  <si>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</si>
  <si>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</si>
  <si>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</si>
  <si>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</si>
  <si>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</si>
  <si>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</si>
  <si>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</si>
  <si>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</si>
  <si>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</si>
  <si>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</si>
  <si>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</si>
  <si>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</si>
  <si>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</si>
  <si>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</si>
  <si>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</si>
  <si>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</si>
  <si>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</si>
  <si>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</si>
  <si>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</si>
  <si>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</si>
  <si>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</si>
  <si>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</si>
  <si>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</si>
  <si>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</si>
  <si>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</si>
  <si>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</si>
  <si>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</si>
  <si>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</si>
  <si>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</si>
  <si>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</si>
  <si>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</si>
  <si>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</si>
  <si>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</si>
  <si>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</si>
  <si>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</si>
  <si>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</si>
  <si>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</si>
  <si>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</si>
  <si>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</si>
  <si>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</si>
  <si>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</si>
  <si>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</si>
  <si>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</si>
  <si>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</si>
  <si>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</si>
  <si>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</si>
  <si>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</si>
  <si>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</si>
  <si>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</si>
  <si>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</si>
  <si>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</si>
  <si>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</si>
  <si>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</si>
  <si>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</si>
  <si>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</si>
  <si>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</si>
  <si>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</si>
  <si>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</si>
  <si>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</si>
  <si>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</si>
  <si>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</si>
  <si>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</si>
  <si>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</si>
  <si>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</si>
  <si>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</si>
  <si>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</si>
  <si>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</si>
  <si>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</si>
  <si>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</si>
  <si>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</si>
  <si>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</si>
  <si>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</si>
  <si>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</si>
  <si>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</si>
  <si>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</si>
  <si>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</si>
  <si>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</si>
  <si>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</si>
  <si>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</si>
  <si>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</si>
  <si>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</si>
  <si>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</si>
  <si>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</si>
  <si>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</si>
  <si>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</si>
  <si>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</si>
  <si>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</si>
  <si>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</si>
  <si>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</si>
  <si>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</si>
  <si>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</si>
  <si>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</si>
  <si>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</si>
  <si>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</si>
  <si>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</si>
  <si>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</si>
  <si>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</si>
  <si>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</si>
  <si>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</si>
  <si>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</si>
  <si>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</si>
  <si>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</si>
  <si>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</si>
  <si>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</si>
  <si>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</si>
  <si>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</si>
  <si>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</si>
  <si>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</si>
  <si>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</si>
  <si>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</si>
  <si>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</si>
  <si>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</si>
  <si>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</si>
  <si>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</si>
  <si>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</si>
  <si>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</si>
  <si>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</si>
  <si>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</si>
  <si>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</si>
  <si>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</si>
  <si>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</si>
  <si>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</si>
  <si>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</si>
  <si>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</si>
  <si>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</si>
  <si>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</si>
  <si>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</si>
  <si>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</si>
  <si>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</si>
  <si>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</si>
  <si>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</si>
  <si>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</si>
  <si>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</si>
  <si>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</si>
  <si>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</si>
  <si>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</si>
  <si>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</si>
  <si>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</si>
  <si>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</si>
  <si>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</si>
  <si>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</si>
  <si>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</si>
  <si>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</si>
  <si>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</si>
  <si>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</si>
  <si>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</si>
  <si>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</si>
  <si>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</si>
  <si>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</si>
  <si>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</si>
  <si>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</si>
  <si>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</si>
  <si>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</si>
  <si>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</si>
  <si>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</si>
  <si>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</si>
  <si>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</si>
  <si>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</si>
  <si>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</si>
  <si>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</si>
  <si>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</si>
  <si>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</si>
  <si>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</si>
  <si>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</si>
  <si>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</si>
  <si>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</si>
  <si>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</si>
  <si>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</si>
  <si>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</si>
  <si>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</si>
  <si>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</si>
  <si>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</si>
  <si>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</si>
  <si>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</si>
  <si>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</si>
  <si>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</si>
  <si>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</si>
  <si>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</si>
  <si>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</si>
  <si>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</si>
  <si>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</si>
  <si>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</si>
  <si>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</si>
  <si>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</si>
  <si>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</si>
  <si>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</si>
  <si>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</si>
  <si>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</si>
  <si>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</si>
  <si>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</si>
  <si>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</si>
  <si>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</si>
  <si>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</si>
  <si>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</si>
  <si>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</si>
  <si>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</si>
  <si>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</si>
  <si>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</si>
  <si>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</si>
  <si>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</si>
  <si>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</si>
  <si>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</si>
  <si>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</si>
  <si>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</si>
  <si>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</si>
  <si>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</si>
  <si>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</si>
  <si>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</si>
  <si>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</si>
  <si>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</si>
  <si>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</si>
  <si>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</si>
  <si>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</si>
  <si>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</si>
  <si>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</si>
  <si>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</si>
  <si>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</si>
  <si>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</si>
  <si>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</si>
  <si>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</si>
  <si>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</si>
  <si>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</si>
  <si>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</si>
  <si>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</si>
  <si>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</si>
  <si>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</si>
  <si>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</si>
  <si>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</si>
  <si>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</si>
  <si>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</si>
  <si>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</si>
  <si>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</si>
  <si>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</si>
  <si>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</si>
  <si>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</si>
  <si>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</si>
  <si>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</si>
  <si>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</si>
  <si>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</si>
  <si>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</si>
  <si>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</si>
  <si>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</si>
  <si>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</si>
  <si>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</si>
  <si>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</si>
  <si>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</si>
  <si>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</si>
  <si>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</si>
  <si>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</si>
  <si>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</si>
  <si>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</si>
  <si>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</si>
  <si>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</si>
  <si>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</si>
  <si>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</si>
  <si>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</si>
  <si>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</si>
  <si>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</si>
  <si>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</si>
  <si>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</si>
  <si>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</si>
  <si>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</si>
  <si>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</si>
  <si>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</si>
  <si>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</si>
  <si>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</si>
  <si>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</si>
  <si>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</si>
  <si>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</si>
  <si>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</si>
  <si>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</si>
  <si>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</si>
  <si>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</si>
  <si>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</si>
  <si>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</si>
  <si>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</si>
  <si>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</si>
  <si>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</si>
  <si>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</si>
  <si>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</si>
  <si>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</si>
  <si>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</si>
  <si>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</si>
  <si>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</si>
  <si>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</si>
  <si>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</si>
  <si>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</si>
  <si>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</si>
  <si>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</si>
  <si>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</si>
  <si>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</si>
  <si>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</si>
  <si>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</si>
  <si>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</si>
  <si>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</si>
  <si>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</si>
  <si>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</si>
  <si>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</si>
  <si>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</si>
  <si>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</si>
  <si>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</si>
  <si>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</si>
  <si>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</si>
  <si>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</si>
  <si>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</si>
  <si>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</si>
  <si>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</si>
  <si>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</si>
  <si>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</si>
  <si>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</si>
  <si>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</si>
  <si>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</si>
  <si>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</si>
  <si>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</si>
  <si>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</si>
  <si>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</si>
  <si>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</si>
  <si>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</si>
  <si>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</si>
  <si>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</si>
  <si>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</si>
  <si>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</si>
  <si>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</si>
  <si>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</si>
  <si>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</si>
  <si>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</si>
  <si>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</si>
  <si>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</si>
  <si>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</si>
  <si>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</si>
  <si>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</si>
  <si>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</si>
  <si>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</si>
  <si>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</si>
  <si>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</si>
  <si>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</si>
  <si>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</si>
  <si>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</si>
  <si>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</si>
  <si>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</si>
  <si>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</si>
  <si>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</si>
  <si>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</si>
  <si>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</si>
  <si>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</si>
  <si>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</si>
  <si>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</si>
  <si>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</si>
  <si>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</si>
  <si>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</si>
  <si>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</si>
  <si>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</si>
  <si>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</si>
  <si>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</si>
  <si>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</si>
  <si>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</si>
  <si>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</si>
  <si>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</si>
  <si>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</si>
  <si>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</si>
  <si>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</si>
  <si>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</si>
  <si>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</si>
  <si>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</si>
  <si>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</si>
  <si>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</si>
  <si>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</si>
  <si>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</si>
  <si>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</si>
  <si>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</si>
  <si>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</si>
  <si>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</si>
  <si>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</si>
  <si>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</si>
  <si>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</si>
  <si>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</si>
  <si>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</si>
  <si>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</si>
  <si>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</si>
  <si>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</si>
  <si>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</si>
  <si>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</si>
  <si>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</si>
  <si>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</si>
  <si>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</si>
  <si>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</si>
  <si>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</si>
  <si>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</si>
  <si>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</si>
  <si>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</si>
  <si>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</si>
  <si>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</si>
  <si>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</si>
  <si>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</si>
  <si>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</si>
  <si>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</si>
  <si>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</si>
  <si>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</si>
  <si>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</si>
  <si>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</si>
  <si>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</si>
  <si>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</si>
  <si>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</si>
  <si>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</si>
  <si>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</si>
  <si>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</si>
  <si>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</si>
  <si>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</si>
  <si>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</si>
  <si>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</si>
  <si>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</si>
  <si>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</si>
  <si>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</si>
  <si>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</si>
  <si>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</si>
  <si>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</si>
  <si>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</si>
  <si>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</si>
  <si>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</si>
  <si>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</si>
  <si>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</si>
  <si>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</si>
  <si>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</si>
  <si>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</si>
  <si>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</si>
  <si>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</si>
  <si>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</si>
  <si>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</si>
  <si>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</si>
  <si>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</si>
  <si>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</si>
  <si>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</si>
  <si>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</si>
  <si>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</si>
  <si>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</si>
  <si>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</si>
  <si>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</si>
  <si>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</si>
  <si>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</si>
  <si>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</si>
  <si>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</si>
  <si>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</si>
  <si>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</si>
  <si>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</si>
  <si>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</si>
  <si>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</si>
  <si>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</si>
  <si>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</si>
  <si>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</si>
  <si>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</si>
  <si>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</si>
  <si>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</si>
  <si>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</si>
  <si>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</si>
  <si>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</si>
  <si>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</si>
  <si>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</si>
  <si>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</si>
  <si>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</si>
  <si>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</si>
  <si>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</si>
  <si>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</si>
  <si>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</si>
  <si>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</si>
  <si>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</si>
  <si>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</si>
  <si>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</si>
  <si>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</si>
  <si>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</si>
  <si>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</si>
  <si>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</si>
  <si>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</si>
  <si>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</si>
  <si>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</si>
  <si>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</si>
  <si>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</si>
  <si>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</si>
  <si>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</si>
  <si>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</si>
  <si>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</si>
  <si>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</si>
  <si>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</si>
  <si>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</si>
  <si>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</si>
  <si>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</si>
  <si>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</si>
  <si>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</si>
  <si>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</si>
  <si>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</si>
  <si>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</si>
  <si>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</si>
  <si>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</si>
  <si>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</si>
  <si>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</si>
  <si>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</si>
  <si>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</si>
  <si>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</si>
  <si>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</si>
  <si>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</si>
  <si>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</si>
  <si>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</si>
  <si>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</si>
  <si>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</si>
  <si>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</si>
  <si>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</si>
  <si>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</si>
  <si>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</si>
  <si>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</si>
  <si>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</si>
  <si>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</si>
  <si>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</si>
  <si>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</si>
  <si>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</si>
  <si>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</si>
  <si>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</si>
  <si>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</si>
  <si>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</si>
  <si>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</si>
  <si>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</si>
  <si>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</si>
  <si>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</si>
  <si>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</si>
  <si>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</si>
  <si>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</si>
  <si>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</si>
  <si>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</si>
  <si>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</si>
  <si>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</si>
  <si>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</si>
  <si>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</si>
  <si>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</si>
  <si>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</si>
  <si>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</si>
  <si>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</si>
  <si>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</si>
  <si>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</si>
  <si>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</si>
  <si>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</si>
  <si>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</si>
  <si>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</si>
  <si>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</si>
  <si>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</si>
  <si>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</si>
  <si>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</si>
  <si>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</si>
  <si>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</si>
  <si>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</si>
  <si>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</si>
  <si>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</si>
  <si>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</si>
  <si>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</si>
  <si>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</si>
  <si>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</si>
  <si>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</si>
  <si>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</si>
  <si>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</si>
  <si>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</si>
  <si>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</si>
  <si>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</si>
  <si>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</si>
  <si>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</si>
  <si>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</si>
  <si>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</si>
  <si>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</si>
  <si>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</si>
  <si>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</si>
  <si>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</si>
  <si>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</si>
  <si>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</si>
  <si>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</si>
  <si>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</si>
  <si>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</si>
  <si>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</si>
  <si>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</si>
  <si>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</si>
  <si>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</si>
  <si>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</si>
  <si>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</si>
  <si>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</si>
  <si>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</si>
  <si>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</si>
  <si>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</si>
  <si>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</si>
  <si>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</si>
  <si>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</si>
  <si>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</si>
  <si>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</si>
  <si>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</si>
  <si>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</si>
  <si>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</si>
  <si>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</si>
  <si>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</si>
  <si>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</si>
  <si>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</si>
  <si>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</si>
  <si>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</si>
  <si>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</si>
  <si>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</si>
  <si>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</si>
  <si>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</si>
  <si>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</si>
  <si>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</si>
  <si>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</si>
  <si>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</si>
  <si>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</si>
  <si>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</si>
  <si>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</si>
  <si>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</si>
  <si>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</si>
  <si>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</si>
  <si>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</si>
  <si>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</si>
  <si>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</si>
  <si>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</si>
  <si>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</si>
  <si>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</si>
  <si>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</si>
  <si>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</si>
  <si>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</si>
  <si>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</si>
  <si>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</si>
  <si>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</si>
  <si>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</si>
  <si>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</si>
  <si>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</si>
  <si>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</si>
  <si>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</si>
  <si>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</si>
  <si>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</si>
  <si>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</si>
  <si>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</si>
  <si>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</si>
  <si>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</si>
  <si>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</si>
  <si>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</si>
  <si>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</si>
  <si>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</si>
  <si>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</si>
  <si>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</si>
  <si>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</si>
  <si>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</si>
  <si>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</si>
  <si>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</si>
  <si>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</si>
  <si>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</si>
  <si>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</si>
  <si>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</si>
  <si>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</si>
  <si>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</si>
  <si>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</si>
  <si>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</si>
  <si>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</si>
  <si>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</si>
  <si>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</si>
  <si>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</si>
  <si>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</si>
  <si>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</si>
  <si>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</si>
  <si>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</si>
  <si>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</si>
  <si>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</si>
  <si>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</si>
  <si>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</si>
  <si>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</si>
  <si>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</si>
  <si>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</si>
  <si>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</si>
  <si>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</si>
  <si>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</si>
  <si>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</si>
  <si>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</si>
  <si>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</si>
  <si>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</si>
  <si>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</si>
  <si>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</si>
  <si>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</si>
  <si>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</si>
  <si>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</si>
  <si>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</si>
  <si>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</si>
  <si>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</si>
  <si>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</si>
  <si>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</si>
  <si>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</si>
  <si>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</si>
  <si>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</si>
  <si>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</si>
  <si>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</si>
  <si>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</si>
  <si>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</si>
  <si>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</si>
  <si>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</si>
  <si>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</si>
  <si>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</si>
  <si>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</si>
  <si>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</si>
  <si>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</si>
  <si>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</si>
  <si>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</si>
  <si>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</si>
  <si>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</si>
  <si>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</si>
  <si>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</si>
  <si>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</si>
  <si>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</si>
  <si>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</si>
  <si>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</si>
  <si>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</si>
  <si>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</si>
  <si>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</si>
  <si>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</si>
  <si>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</si>
  <si>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</si>
  <si>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</si>
  <si>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</si>
  <si>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</si>
  <si>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</si>
  <si>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</si>
  <si>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</si>
  <si>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</si>
  <si>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</si>
  <si>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</si>
  <si>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</si>
  <si>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</si>
  <si>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</si>
  <si>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</si>
  <si>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</si>
  <si>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</si>
  <si>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</si>
  <si>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</si>
  <si>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</si>
  <si>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</si>
  <si>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</si>
  <si>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</si>
  <si>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</si>
  <si>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</si>
  <si>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</si>
  <si>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</si>
  <si>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</si>
  <si>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</si>
  <si>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</si>
  <si>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</si>
  <si>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</si>
  <si>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</si>
  <si>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</si>
  <si>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</si>
  <si>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</si>
  <si>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</si>
  <si>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</si>
  <si>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</si>
  <si>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</si>
  <si>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</si>
  <si>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</si>
  <si>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</si>
  <si>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</si>
  <si>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</si>
  <si>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</si>
  <si>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</si>
  <si>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</si>
  <si>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</si>
  <si>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</si>
  <si>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</si>
  <si>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</si>
  <si>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</si>
  <si>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</si>
  <si>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</si>
  <si>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</si>
  <si>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</si>
  <si>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</si>
  <si>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</si>
  <si>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</si>
  <si>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</si>
  <si>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</si>
  <si>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</si>
  <si>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</si>
  <si>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</si>
  <si>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</si>
  <si>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</si>
  <si>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</si>
  <si>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</si>
  <si>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</si>
  <si>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</si>
  <si>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</si>
  <si>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</si>
  <si>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</si>
  <si>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</si>
  <si>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</si>
  <si>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</si>
  <si>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</si>
  <si>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</si>
  <si>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</si>
  <si>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</si>
  <si>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</si>
  <si>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</si>
  <si>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</si>
  <si>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</si>
  <si>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</si>
  <si>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</si>
  <si>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</si>
  <si>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</si>
  <si>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</si>
  <si>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</si>
  <si>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</si>
  <si>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</si>
  <si>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</si>
  <si>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</si>
  <si>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</si>
  <si>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</si>
  <si>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</si>
  <si>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</si>
  <si>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</si>
  <si>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</si>
  <si>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</si>
  <si>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</si>
  <si>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</si>
  <si>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</si>
  <si>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</si>
  <si>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</si>
  <si>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</si>
  <si>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</si>
  <si>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</si>
  <si>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</si>
  <si>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</si>
  <si>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</si>
  <si>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</si>
  <si>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</si>
  <si>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</si>
  <si>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</si>
  <si>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</si>
  <si>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</si>
  <si>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</si>
  <si>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</si>
  <si>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</si>
  <si>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</si>
  <si>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</si>
  <si>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</si>
  <si>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</si>
  <si>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</si>
  <si>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</si>
  <si>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</si>
  <si>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</si>
  <si>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</si>
  <si>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</si>
  <si>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</si>
  <si>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</si>
  <si>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</si>
  <si>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</si>
  <si>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</si>
  <si>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</si>
  <si>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</si>
  <si>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</si>
  <si>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</si>
  <si>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</si>
  <si>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</si>
  <si>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</si>
  <si>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</si>
  <si>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</si>
  <si>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</si>
  <si>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</si>
  <si>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</si>
  <si>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</si>
  <si>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</si>
  <si>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</si>
  <si>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</si>
  <si>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</si>
  <si>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</si>
  <si>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</si>
  <si>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</si>
  <si>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</si>
  <si>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</si>
  <si>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</si>
  <si>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</si>
  <si>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</si>
  <si>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</si>
  <si>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</si>
  <si>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</si>
  <si>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</si>
  <si>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</si>
  <si>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</si>
  <si>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</si>
  <si>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</si>
  <si>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</si>
  <si>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</si>
  <si>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</si>
  <si>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</si>
  <si>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</si>
  <si>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</si>
  <si>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</si>
  <si>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</si>
  <si>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</si>
  <si>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</si>
  <si>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</si>
  <si>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</si>
  <si>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</si>
  <si>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</si>
  <si>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</si>
  <si>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</si>
  <si>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</si>
  <si>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</si>
  <si>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</si>
  <si>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</si>
  <si>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</si>
  <si>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</si>
  <si>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</si>
  <si>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</si>
  <si>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</si>
  <si>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</si>
  <si>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</si>
  <si>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</si>
  <si>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</si>
  <si>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</si>
  <si>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</si>
  <si>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</si>
  <si>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</si>
  <si>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</si>
  <si>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</si>
  <si>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</si>
  <si>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</si>
  <si>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</si>
  <si>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</si>
  <si>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</si>
  <si>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</si>
  <si>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</si>
  <si>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</si>
  <si>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</si>
  <si>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</si>
  <si>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</si>
  <si>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</si>
  <si>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</si>
  <si>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</si>
  <si>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</si>
  <si>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</si>
  <si>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</si>
  <si>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</si>
  <si>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</si>
  <si>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</si>
  <si>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</si>
  <si>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</si>
  <si>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</si>
  <si>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</si>
  <si>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</si>
  <si>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</si>
  <si>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</si>
  <si>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</si>
  <si>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</si>
  <si>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</si>
  <si>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</si>
  <si>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</si>
  <si>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</si>
  <si>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</si>
  <si>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</si>
  <si>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</si>
  <si>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</si>
  <si>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</si>
  <si>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</si>
  <si>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</si>
  <si>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</si>
  <si>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</si>
  <si>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</si>
  <si>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</si>
  <si>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</si>
  <si>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</si>
  <si>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</si>
  <si>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</si>
  <si>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</si>
  <si>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</si>
  <si>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</si>
  <si>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</si>
  <si>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</si>
  <si>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</si>
  <si>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</si>
  <si>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</si>
  <si>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</si>
  <si>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</si>
  <si>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</si>
  <si>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</si>
  <si>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</si>
  <si>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</si>
  <si>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</si>
  <si>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</si>
  <si>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</si>
  <si>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</si>
  <si>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</si>
  <si>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</si>
  <si>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</si>
  <si>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</si>
  <si>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</si>
  <si>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</si>
  <si>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</si>
  <si>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</si>
  <si>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</si>
  <si>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</si>
  <si>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</si>
  <si>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</si>
  <si>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</si>
  <si>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</si>
  <si>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</si>
  <si>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</si>
  <si>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</si>
  <si>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</si>
  <si>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</si>
  <si>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</si>
  <si>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</si>
  <si>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</si>
  <si>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</si>
  <si>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</si>
  <si>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</si>
  <si>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</si>
  <si>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</si>
  <si>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</si>
  <si>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</si>
  <si>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</si>
  <si>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</si>
  <si>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</si>
  <si>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</si>
  <si>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</si>
  <si>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</si>
  <si>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</si>
  <si>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</si>
  <si>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</si>
  <si>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</si>
  <si>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</si>
  <si>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</si>
  <si>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</si>
  <si>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</si>
  <si>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</si>
  <si>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</si>
  <si>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</si>
  <si>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</si>
  <si>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</si>
  <si>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</si>
  <si>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</si>
  <si>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</si>
  <si>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</si>
  <si>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</si>
  <si>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</si>
  <si>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</si>
  <si>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</si>
  <si>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</si>
  <si>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</si>
  <si>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</si>
  <si>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</si>
  <si>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</si>
  <si>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</si>
  <si>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</si>
  <si>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</si>
  <si>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</si>
  <si>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</si>
  <si>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</si>
  <si>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</si>
  <si>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</si>
  <si>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</si>
  <si>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</si>
  <si>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</si>
  <si>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</si>
  <si>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</si>
  <si>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</si>
  <si>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</si>
  <si>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</si>
  <si>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</si>
  <si>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</si>
  <si>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</si>
  <si>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</si>
  <si>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</si>
  <si>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</si>
  <si>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</si>
  <si>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</si>
  <si>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</si>
  <si>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</si>
  <si>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</si>
  <si>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</si>
  <si>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</si>
  <si>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</si>
  <si>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</si>
  <si>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</si>
  <si>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</si>
  <si>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</si>
  <si>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</si>
  <si>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</si>
  <si>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</si>
  <si>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</si>
  <si>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</si>
  <si>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</si>
  <si>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</si>
  <si>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</si>
  <si>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</si>
  <si>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</si>
  <si>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</si>
  <si>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</si>
  <si>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</si>
  <si>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</si>
  <si>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</si>
  <si>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</si>
  <si>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</si>
  <si>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</si>
  <si>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</si>
  <si>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</si>
  <si>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</si>
  <si>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</si>
  <si>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</si>
  <si>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</si>
  <si>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</si>
  <si>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</si>
  <si>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</si>
  <si>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</si>
  <si>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</si>
  <si>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</si>
  <si>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</si>
  <si>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</si>
  <si>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</si>
  <si>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</si>
  <si>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</si>
  <si>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</si>
  <si>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</si>
  <si>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</si>
  <si>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</si>
  <si>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</si>
  <si>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</si>
  <si>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</si>
  <si>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</si>
  <si>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</si>
  <si>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</si>
  <si>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</si>
  <si>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</si>
  <si>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</si>
  <si>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</si>
  <si>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</si>
  <si>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</si>
  <si>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</si>
  <si>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</si>
  <si>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</si>
  <si>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</si>
  <si>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</si>
  <si>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</si>
  <si>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</si>
  <si>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</si>
  <si>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</si>
  <si>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</si>
  <si>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</si>
  <si>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</si>
  <si>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</si>
  <si>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</si>
  <si>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</si>
  <si>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</si>
  <si>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</si>
  <si>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</si>
  <si>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</si>
  <si>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</si>
  <si>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</si>
  <si>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</si>
  <si>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</si>
  <si>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</si>
  <si>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</si>
  <si>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</si>
  <si>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</si>
  <si>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</si>
  <si>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</si>
  <si>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</si>
  <si>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</si>
  <si>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</si>
  <si>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</si>
  <si>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</si>
  <si>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</si>
  <si>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</si>
  <si>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</si>
  <si>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</si>
  <si>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</si>
  <si>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</si>
  <si>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</si>
  <si>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</si>
  <si>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</si>
  <si>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</si>
  <si>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</si>
  <si>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</si>
  <si>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</si>
  <si>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</si>
  <si>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</si>
  <si>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</si>
  <si>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</si>
  <si>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</si>
  <si>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</si>
  <si>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</si>
  <si>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</si>
  <si>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</si>
  <si>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</si>
  <si>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</si>
  <si>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</si>
  <si>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</si>
  <si>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</si>
  <si>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</si>
  <si>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</si>
  <si>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</si>
  <si>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</si>
  <si>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</si>
  <si>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</si>
  <si>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</si>
  <si>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</si>
  <si>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</si>
  <si>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</si>
  <si>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</si>
  <si>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</si>
  <si>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</si>
  <si>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</si>
  <si>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</si>
  <si>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</si>
  <si>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</si>
  <si>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</si>
  <si>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</si>
  <si>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</si>
  <si>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</si>
  <si>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</si>
  <si>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</si>
  <si>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</si>
  <si>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</si>
  <si>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</si>
  <si>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</si>
  <si>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</si>
  <si>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</si>
  <si>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</si>
  <si>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</si>
  <si>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</si>
  <si>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</si>
  <si>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</si>
  <si>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</si>
  <si>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</si>
  <si>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</si>
  <si>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</si>
  <si>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</si>
  <si>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</si>
  <si>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</si>
  <si>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</si>
  <si>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</si>
  <si>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</si>
  <si>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</si>
  <si>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</si>
  <si>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</si>
  <si>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</si>
  <si>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</si>
  <si>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</si>
  <si>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</si>
  <si>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</si>
  <si>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</si>
  <si>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</si>
  <si>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</si>
  <si>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</si>
  <si>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</si>
  <si>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</si>
  <si>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</si>
  <si>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</si>
  <si>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</si>
  <si>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</si>
  <si>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</si>
  <si>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</si>
  <si>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</si>
  <si>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</si>
  <si>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</si>
  <si>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</si>
  <si>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</si>
  <si>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</si>
  <si>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</si>
  <si>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</si>
  <si>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</si>
  <si>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</si>
  <si>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</si>
  <si>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</si>
  <si>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</si>
  <si>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</si>
  <si>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</si>
  <si>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</si>
  <si>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</si>
  <si>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</si>
  <si>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</si>
  <si>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</si>
  <si>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</si>
  <si>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</si>
  <si>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</si>
  <si>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</si>
  <si>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</si>
  <si>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</si>
  <si>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</si>
  <si>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</si>
  <si>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</si>
  <si>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</si>
  <si>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</si>
  <si>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</si>
  <si>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</si>
  <si>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</si>
  <si>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</si>
  <si>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</si>
  <si>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</si>
  <si>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</si>
  <si>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</si>
  <si>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</si>
  <si>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</si>
  <si>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</si>
  <si>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</si>
  <si>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</si>
  <si>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</si>
  <si>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</si>
  <si>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</si>
  <si>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</si>
  <si>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</si>
  <si>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</si>
  <si>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</si>
  <si>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</si>
  <si>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</si>
  <si>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</si>
  <si>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</si>
  <si>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</si>
  <si>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</si>
  <si>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</si>
  <si>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</si>
  <si>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</si>
  <si>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</si>
  <si>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</si>
  <si>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</si>
  <si>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</si>
  <si>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</si>
  <si>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</si>
  <si>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</si>
  <si>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</si>
  <si>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</si>
  <si>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</si>
  <si>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</si>
  <si>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</si>
  <si>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</si>
  <si>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</si>
  <si>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</si>
  <si>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</si>
  <si>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</si>
  <si>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</si>
  <si>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</si>
  <si>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</si>
  <si>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</si>
  <si>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</si>
  <si>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</si>
  <si>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</si>
  <si>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</si>
  <si>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</si>
  <si>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</si>
  <si>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</si>
  <si>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</si>
  <si>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</si>
  <si>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</si>
  <si>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</si>
  <si>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</si>
  <si>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</si>
  <si>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</si>
  <si>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</si>
  <si>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</si>
  <si>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</si>
  <si>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</si>
  <si>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</si>
  <si>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</si>
  <si>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</si>
  <si>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</si>
  <si>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</si>
  <si>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</si>
  <si>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</si>
  <si>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</si>
  <si>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</si>
  <si>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</si>
  <si>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</si>
  <si>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</si>
  <si>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</si>
  <si>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</si>
  <si>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</si>
  <si>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</si>
  <si>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</si>
  <si>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</si>
  <si>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</si>
  <si>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</si>
  <si>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</si>
  <si>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</si>
  <si>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</si>
  <si>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</si>
  <si>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</si>
  <si>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</si>
  <si>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</si>
  <si>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</si>
  <si>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</si>
  <si>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</si>
  <si>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</si>
  <si>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</si>
  <si>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</si>
  <si>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</si>
  <si>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</si>
  <si>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</si>
  <si>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</si>
  <si>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</si>
  <si>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</si>
  <si>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</si>
  <si>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</si>
  <si>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</si>
  <si>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</si>
  <si>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</si>
  <si>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</si>
  <si>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</si>
  <si>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</si>
  <si>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</si>
  <si>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</si>
  <si>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</si>
  <si>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</si>
  <si>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</si>
  <si>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</si>
  <si>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</si>
  <si>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</si>
  <si>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</si>
  <si>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</si>
  <si>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</si>
  <si>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</si>
  <si>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</si>
  <si>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</si>
  <si>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</si>
  <si>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</si>
  <si>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</si>
  <si>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</si>
  <si>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</si>
  <si>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</si>
  <si>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</si>
  <si>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</si>
  <si>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</si>
  <si>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</si>
  <si>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</si>
  <si>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</si>
  <si>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</si>
  <si>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</si>
  <si>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</si>
  <si>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</si>
  <si>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</si>
  <si>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</si>
  <si>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</si>
  <si>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</si>
  <si>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</si>
  <si>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</si>
  <si>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</si>
  <si>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</si>
  <si>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</si>
  <si>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</si>
  <si>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</si>
  <si>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</si>
  <si>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</si>
  <si>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</si>
  <si>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</si>
  <si>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</si>
  <si>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</si>
  <si>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</si>
  <si>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</si>
  <si>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</si>
  <si>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</si>
  <si>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</si>
  <si>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</si>
  <si>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</si>
  <si>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</si>
  <si>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</si>
  <si>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</si>
  <si>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</si>
  <si>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</si>
  <si>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</si>
  <si>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</si>
  <si>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</si>
  <si>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</si>
  <si>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</si>
  <si>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</si>
  <si>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</si>
  <si>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</si>
  <si>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</si>
  <si>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</si>
  <si>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</si>
  <si>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</si>
  <si>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</si>
  <si>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</si>
  <si>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</si>
  <si>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</si>
  <si>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</si>
  <si>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</si>
  <si>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</si>
  <si>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</si>
  <si>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</si>
  <si>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</si>
  <si>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</si>
  <si>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</si>
  <si>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</si>
  <si>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</si>
  <si>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</si>
  <si>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</si>
  <si>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</si>
  <si>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</si>
  <si>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</si>
  <si>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</si>
  <si>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</si>
  <si>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</si>
  <si>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</si>
  <si>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</si>
  <si>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</si>
  <si>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</si>
  <si>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</si>
  <si>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</si>
  <si>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</si>
  <si>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</si>
  <si>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</si>
  <si>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</si>
  <si>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</si>
  <si>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</si>
  <si>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</si>
  <si>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</si>
  <si>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</si>
  <si>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</si>
  <si>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</si>
  <si>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</si>
  <si>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</si>
  <si>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</si>
  <si>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</si>
  <si>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</si>
  <si>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</si>
  <si>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</si>
  <si>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</si>
  <si>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</si>
  <si>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</si>
  <si>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</si>
  <si>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</si>
  <si>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</si>
  <si>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</si>
  <si>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</si>
  <si>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</si>
  <si>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</si>
  <si>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</si>
  <si>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</si>
  <si>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</si>
  <si>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</si>
  <si>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</si>
  <si>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</si>
  <si>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</si>
  <si>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</si>
  <si>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</si>
  <si>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</si>
  <si>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</si>
  <si>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</si>
  <si>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</si>
  <si>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</si>
  <si>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</si>
  <si>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</si>
  <si>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</si>
  <si>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</si>
  <si>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</si>
  <si>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</si>
  <si>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</si>
  <si>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</si>
  <si>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</si>
  <si>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</si>
  <si>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</si>
  <si>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</si>
  <si>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</si>
  <si>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</si>
  <si>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</si>
  <si>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</si>
  <si>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</si>
  <si>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</si>
  <si>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</si>
  <si>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</si>
  <si>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</si>
  <si>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</si>
  <si>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</si>
  <si>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</si>
  <si>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</si>
  <si>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</si>
  <si>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</si>
  <si>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</si>
  <si>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</si>
  <si>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</si>
  <si>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</si>
  <si>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</si>
  <si>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</si>
  <si>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</si>
  <si>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</si>
  <si>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</si>
  <si>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</si>
  <si>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</si>
  <si>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</si>
  <si>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</si>
  <si>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</si>
  <si>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</si>
  <si>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</si>
  <si>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</si>
  <si>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</si>
  <si>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</si>
  <si>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</si>
  <si>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</si>
  <si>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</si>
  <si>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</si>
  <si>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</si>
  <si>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</si>
  <si>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</si>
  <si>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</si>
  <si>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</si>
  <si>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</si>
  <si>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</si>
  <si>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</si>
  <si>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</si>
  <si>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</si>
  <si>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</si>
  <si>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</si>
  <si>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</si>
  <si>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</si>
  <si>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</si>
  <si>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</si>
  <si>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</si>
  <si>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</si>
  <si>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</si>
  <si>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</si>
  <si>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</si>
  <si>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</si>
  <si>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</si>
  <si>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</si>
  <si>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</si>
  <si>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</si>
  <si>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</si>
  <si>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</si>
  <si>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</si>
  <si>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</si>
  <si>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</si>
  <si>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</si>
  <si>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</si>
  <si>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</si>
  <si>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</si>
  <si>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</si>
  <si>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</si>
  <si>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</si>
  <si>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</si>
  <si>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</si>
  <si>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</si>
  <si>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</si>
  <si>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</si>
  <si>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</si>
  <si>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</si>
  <si>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</si>
  <si>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</si>
  <si>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</si>
  <si>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</si>
  <si>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</si>
  <si>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</si>
  <si>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</si>
  <si>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</si>
  <si>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</si>
  <si>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</si>
  <si>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</si>
  <si>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</si>
  <si>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</si>
  <si>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</si>
  <si>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</si>
  <si>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</si>
  <si>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</si>
  <si>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</si>
  <si>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</si>
  <si>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</si>
  <si>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</si>
  <si>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</si>
  <si>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</si>
  <si>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</si>
  <si>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</si>
  <si>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</si>
  <si>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</si>
  <si>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</si>
  <si>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</si>
  <si>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</si>
  <si>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</si>
  <si>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</si>
  <si>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</si>
  <si>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</si>
  <si>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</si>
  <si>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</si>
  <si>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</si>
  <si>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</si>
  <si>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</si>
  <si>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</si>
  <si>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</si>
  <si>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</si>
  <si>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</si>
  <si>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</si>
  <si>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</si>
  <si>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</si>
  <si>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</si>
  <si>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</si>
  <si>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</si>
  <si>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</si>
  <si>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</si>
  <si>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</si>
  <si>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</si>
  <si>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</si>
  <si>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</si>
  <si>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</si>
  <si>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</si>
  <si>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</si>
  <si>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</si>
  <si>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</si>
  <si>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</si>
  <si>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</si>
  <si>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</si>
  <si>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</si>
  <si>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</si>
  <si>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</si>
  <si>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</si>
  <si>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</si>
  <si>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</si>
  <si>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</si>
  <si>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</si>
  <si>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</si>
  <si>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</si>
  <si>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</si>
  <si>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</si>
  <si>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</si>
  <si>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</si>
  <si>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</si>
  <si>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</si>
  <si>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</si>
  <si>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</si>
  <si>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</si>
  <si>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</si>
  <si>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</si>
  <si>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</si>
  <si>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</si>
  <si>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</si>
  <si>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</si>
  <si>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</si>
  <si>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</si>
  <si>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</si>
  <si>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</si>
  <si>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</si>
  <si>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</si>
  <si>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</si>
  <si>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</si>
  <si>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</si>
  <si>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</si>
  <si>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</si>
  <si>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</si>
  <si>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</si>
  <si>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</si>
  <si>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</si>
  <si>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</si>
  <si>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</si>
  <si>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</si>
  <si>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</si>
  <si>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</si>
  <si>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</si>
  <si>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</si>
  <si>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</si>
  <si>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</si>
  <si>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</si>
  <si>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</si>
  <si>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</si>
  <si>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</si>
  <si>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</si>
  <si>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</si>
  <si>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</si>
  <si>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</si>
  <si>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</si>
  <si>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</si>
  <si>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</si>
  <si>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</si>
  <si>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</si>
  <si>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</si>
  <si>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</si>
  <si>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</si>
  <si>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</si>
  <si>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</si>
  <si>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</si>
  <si>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</si>
  <si>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</si>
  <si>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</si>
  <si>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</si>
  <si>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</si>
  <si>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</si>
  <si>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</si>
  <si>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</si>
  <si>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</si>
  <si>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</si>
  <si>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</si>
  <si>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</si>
  <si>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</si>
  <si>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</si>
  <si>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</si>
  <si>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</si>
  <si>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</si>
  <si>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</si>
  <si>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</si>
  <si>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</si>
  <si>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</si>
  <si>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</si>
  <si>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</si>
  <si>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</si>
  <si>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</si>
  <si>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</si>
  <si>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</si>
  <si>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</si>
  <si>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</si>
  <si>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</si>
  <si>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</si>
  <si>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</si>
  <si>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</si>
  <si>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</si>
  <si>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</si>
  <si>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</si>
  <si>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</si>
  <si>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</si>
  <si>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</si>
  <si>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</si>
  <si>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</si>
  <si>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</si>
  <si>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</si>
  <si>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</si>
  <si>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</si>
  <si>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</si>
  <si>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</si>
  <si>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</si>
  <si>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</si>
  <si>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</si>
  <si>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</si>
  <si>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</si>
  <si>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</si>
  <si>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</si>
  <si>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</si>
  <si>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</si>
  <si>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</si>
  <si>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</si>
  <si>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</si>
  <si>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</si>
  <si>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</si>
  <si>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</si>
  <si>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</si>
  <si>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</si>
  <si>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</si>
  <si>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</si>
  <si>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</si>
  <si>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</si>
  <si>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</si>
  <si>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</si>
  <si>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</si>
  <si>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</si>
  <si>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</si>
  <si>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</si>
  <si>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</si>
  <si>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</si>
  <si>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</si>
  <si>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</si>
  <si>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</si>
  <si>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</si>
  <si>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</si>
  <si>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</si>
  <si>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</si>
  <si>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</si>
  <si>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</si>
  <si>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</si>
  <si>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</si>
  <si>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</si>
  <si>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</si>
  <si>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</si>
  <si>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</si>
  <si>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</si>
  <si>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</si>
  <si>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</si>
  <si>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</si>
  <si>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</si>
  <si>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</si>
  <si>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</si>
  <si>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</si>
  <si>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</si>
  <si>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</si>
  <si>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</si>
  <si>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</si>
  <si>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</si>
  <si>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</si>
  <si>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</si>
  <si>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</si>
  <si>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</si>
  <si>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</si>
  <si>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</si>
  <si>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</si>
  <si>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</si>
  <si>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</si>
  <si>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</si>
  <si>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</si>
  <si>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</si>
  <si>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</si>
  <si>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</si>
  <si>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</si>
  <si>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</si>
  <si>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</si>
  <si>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</si>
  <si>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</si>
  <si>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</si>
  <si>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</si>
  <si>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</si>
  <si>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</si>
  <si>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</si>
  <si>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</si>
  <si>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</si>
  <si>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</si>
  <si>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</si>
  <si>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</si>
  <si>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</si>
  <si>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</si>
  <si>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</si>
  <si>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</si>
  <si>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</si>
  <si>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</si>
  <si>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</si>
  <si>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</si>
  <si>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</si>
  <si>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</si>
  <si>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</si>
  <si>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</si>
  <si>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</si>
  <si>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</si>
  <si>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</si>
  <si>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</si>
  <si>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</si>
  <si>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</si>
  <si>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</si>
  <si>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</si>
  <si>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</si>
  <si>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</si>
  <si>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</si>
  <si>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</si>
  <si>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</si>
  <si>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</si>
  <si>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</si>
  <si>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</si>
  <si>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</si>
  <si>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</si>
  <si>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</si>
  <si>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</si>
  <si>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</si>
  <si>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</si>
  <si>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</si>
  <si>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</si>
  <si>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</si>
  <si>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</si>
  <si>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</si>
  <si>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</si>
  <si>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</si>
  <si>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</si>
  <si>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</si>
  <si>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</si>
  <si>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</si>
  <si>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</si>
  <si>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</si>
  <si>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</si>
  <si>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</si>
  <si>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</si>
  <si>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</si>
  <si>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</si>
  <si>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</si>
  <si>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</si>
  <si>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</si>
  <si>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</si>
  <si>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</si>
  <si>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</si>
  <si>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</si>
  <si>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</si>
  <si>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</si>
  <si>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</si>
  <si>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</si>
  <si>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</si>
  <si>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</si>
  <si>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</si>
  <si>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</si>
  <si>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</si>
  <si>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</si>
  <si>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</si>
  <si>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</si>
  <si>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</si>
  <si>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</si>
  <si>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</si>
  <si>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</si>
  <si>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</si>
  <si>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</si>
  <si>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</si>
  <si>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</si>
  <si>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</si>
  <si>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</si>
  <si>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</si>
  <si>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</si>
  <si>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</si>
  <si>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</si>
  <si>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</si>
  <si>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</si>
  <si>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</si>
  <si>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</si>
  <si>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</si>
  <si>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</si>
  <si>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</si>
  <si>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</si>
  <si>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</si>
  <si>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</si>
  <si>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</si>
  <si>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</si>
  <si>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</si>
  <si>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</si>
  <si>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</si>
  <si>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</si>
  <si>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</si>
  <si>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</si>
  <si>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</si>
  <si>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</si>
  <si>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</si>
  <si>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</si>
  <si>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</si>
  <si>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</si>
  <si>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</si>
  <si>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</si>
  <si>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</si>
  <si>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</si>
  <si>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</si>
  <si>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</si>
  <si>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</si>
  <si>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</si>
  <si>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</si>
  <si>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</si>
  <si>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</si>
  <si>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</si>
  <si>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</si>
  <si>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</si>
  <si>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</si>
  <si>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</si>
  <si>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</si>
  <si>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</si>
  <si>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</si>
  <si>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</si>
  <si>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</si>
  <si>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</si>
  <si>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</si>
  <si>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</si>
  <si>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</si>
  <si>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</si>
  <si>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</si>
  <si>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</si>
  <si>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</si>
  <si>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</si>
  <si>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</si>
  <si>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</si>
  <si>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</si>
  <si>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</si>
  <si>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</si>
  <si>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</si>
  <si>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</si>
  <si>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</si>
  <si>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</si>
  <si>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</si>
  <si>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</si>
  <si>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</si>
  <si>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</si>
  <si>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</si>
  <si>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</si>
  <si>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</si>
  <si>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</si>
  <si>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</si>
  <si>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</si>
  <si>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</si>
  <si>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</si>
  <si>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</si>
  <si>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</si>
  <si>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</si>
  <si>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</si>
  <si>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</si>
  <si>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</si>
  <si>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</si>
  <si>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</si>
  <si>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</si>
  <si>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</si>
  <si>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</si>
  <si>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</si>
  <si>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</si>
  <si>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</si>
  <si>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</si>
  <si>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</si>
  <si>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</si>
  <si>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</si>
  <si>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</si>
  <si>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</si>
  <si>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</si>
  <si>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</si>
  <si>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</si>
  <si>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</si>
  <si>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</si>
  <si>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</si>
  <si>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</si>
  <si>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</si>
  <si>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</si>
  <si>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</si>
  <si>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</si>
  <si>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</si>
  <si>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</si>
  <si>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</si>
  <si>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</si>
  <si>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</si>
  <si>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</si>
  <si>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</si>
  <si>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</si>
  <si>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</si>
  <si>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</si>
  <si>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</si>
  <si>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</si>
  <si>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</si>
  <si>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</si>
  <si>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</si>
  <si>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</si>
  <si>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</si>
  <si>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</si>
  <si>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</si>
  <si>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</si>
  <si>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</si>
  <si>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</si>
  <si>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</si>
  <si>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</si>
  <si>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</si>
  <si>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</si>
  <si>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</si>
  <si>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</si>
  <si>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</si>
  <si>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</si>
  <si>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</si>
  <si>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</si>
  <si>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</si>
  <si>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</si>
  <si>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</si>
  <si>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</si>
  <si>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</si>
  <si>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</si>
  <si>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</si>
  <si>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</si>
  <si>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</si>
  <si>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</si>
  <si>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</si>
  <si>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</si>
  <si>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</si>
  <si>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</si>
  <si>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</si>
  <si>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</si>
  <si>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</si>
  <si>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</si>
  <si>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</si>
  <si>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</si>
  <si>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</si>
  <si>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</si>
  <si>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</si>
  <si>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</si>
  <si>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</si>
  <si>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</si>
  <si>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</si>
  <si>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</si>
  <si>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</si>
  <si>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</si>
  <si>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</si>
  <si>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</si>
  <si>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</si>
  <si>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</si>
  <si>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</si>
  <si>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</si>
  <si>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</si>
  <si>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</si>
  <si>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</si>
  <si>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</si>
  <si>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</si>
  <si>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</si>
  <si>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</si>
  <si>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</si>
  <si>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</si>
  <si>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</si>
  <si>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</si>
  <si>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</si>
  <si>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</si>
  <si>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</si>
  <si>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</si>
  <si>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</si>
  <si>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</si>
  <si>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</si>
  <si>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</si>
  <si>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</si>
  <si>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</si>
  <si>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</si>
  <si>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</si>
  <si>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</si>
  <si>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</si>
  <si>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</si>
  <si>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</si>
  <si>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</si>
  <si>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</si>
  <si>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</si>
  <si>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</si>
  <si>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</si>
  <si>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</si>
  <si>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</si>
  <si>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</si>
  <si>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</si>
  <si>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</si>
  <si>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</si>
  <si>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</si>
  <si>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</si>
  <si>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</si>
  <si>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</si>
  <si>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</si>
  <si>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</si>
  <si>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</si>
  <si>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</si>
  <si>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</si>
  <si>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</si>
  <si>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</si>
  <si>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</si>
  <si>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</si>
  <si>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</si>
  <si>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</si>
  <si>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</si>
  <si>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</si>
  <si>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</si>
  <si>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</si>
  <si>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</si>
  <si>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</si>
  <si>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</si>
  <si>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</si>
  <si>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</si>
  <si>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</si>
  <si>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</si>
  <si>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</si>
  <si>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</si>
  <si>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</si>
  <si>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</si>
  <si>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</si>
  <si>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</si>
  <si>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</si>
  <si>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</si>
  <si>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</si>
  <si>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</si>
  <si>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</si>
  <si>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</si>
  <si>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</si>
  <si>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</si>
  <si>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</si>
  <si>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</si>
  <si>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</si>
  <si>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</si>
  <si>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</si>
  <si>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</si>
  <si>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</si>
  <si>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</si>
  <si>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</si>
  <si>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</si>
  <si>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</si>
  <si>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</si>
  <si>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</si>
  <si>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</si>
  <si>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</si>
  <si>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</si>
  <si>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</si>
  <si>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</si>
  <si>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</si>
  <si>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</si>
  <si>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</si>
  <si>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</si>
  <si>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</si>
  <si>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</si>
  <si>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</si>
  <si>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</si>
  <si>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</si>
  <si>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</si>
  <si>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</si>
  <si>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</si>
  <si>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</si>
  <si>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</si>
  <si>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</si>
  <si>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</si>
  <si>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</si>
  <si>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</si>
  <si>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</si>
  <si>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</si>
  <si>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</si>
  <si>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</si>
  <si>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</si>
  <si>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</si>
  <si>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</si>
  <si>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</si>
  <si>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</si>
  <si>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</si>
  <si>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</si>
  <si>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</si>
  <si>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</si>
  <si>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</si>
  <si>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</si>
  <si>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</si>
  <si>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</si>
  <si>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</si>
  <si>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</si>
  <si>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</si>
  <si>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</si>
  <si>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</si>
  <si>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</si>
  <si>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</si>
  <si>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</si>
  <si>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</si>
  <si>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</si>
  <si>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</si>
  <si>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</si>
  <si>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</si>
  <si>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</si>
  <si>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</si>
  <si>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</si>
  <si>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</si>
  <si>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</si>
  <si>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</si>
  <si>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</si>
  <si>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</si>
  <si>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</si>
  <si>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</si>
  <si>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</si>
  <si>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</si>
  <si>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</si>
  <si>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</si>
  <si>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</si>
  <si>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</si>
  <si>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</si>
  <si>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</si>
  <si>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</si>
  <si>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</si>
  <si>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</si>
  <si>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</si>
  <si>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</si>
  <si>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</si>
  <si>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</si>
  <si>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</si>
  <si>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</si>
  <si>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</si>
  <si>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</si>
  <si>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</si>
  <si>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</si>
  <si>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</si>
  <si>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</si>
  <si>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</si>
  <si>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</si>
  <si>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</si>
  <si>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</si>
  <si>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</si>
  <si>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</si>
  <si>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</si>
  <si>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</si>
  <si>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</si>
  <si>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</si>
  <si>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</si>
  <si>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</si>
  <si>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</si>
  <si>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</si>
  <si>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</si>
  <si>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</si>
  <si>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</si>
  <si>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</si>
  <si>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</si>
  <si>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</si>
  <si>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</si>
  <si>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</si>
  <si>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</si>
  <si>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</si>
  <si>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</si>
  <si>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</si>
  <si>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</si>
  <si>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</si>
  <si>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</si>
  <si>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</si>
  <si>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</si>
  <si>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</si>
  <si>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</si>
  <si>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</si>
  <si>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</si>
  <si>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</si>
  <si>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</si>
  <si>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</si>
  <si>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</si>
  <si>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</si>
  <si>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</si>
  <si>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</si>
  <si>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</si>
  <si>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</si>
  <si>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</si>
  <si>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</si>
  <si>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</si>
  <si>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</si>
  <si>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</si>
  <si>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</si>
  <si>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</si>
  <si>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</si>
  <si>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</si>
  <si>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</si>
  <si>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</si>
  <si>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</si>
  <si>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</si>
  <si>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</si>
  <si>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</si>
  <si>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</si>
  <si>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</si>
  <si>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</si>
  <si>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</si>
  <si>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</si>
  <si>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</si>
  <si>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</si>
  <si>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</si>
  <si>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</si>
  <si>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</si>
  <si>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</si>
  <si>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</si>
  <si>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</si>
  <si>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</si>
  <si>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</si>
  <si>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</si>
  <si>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</si>
  <si>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</si>
  <si>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</si>
  <si>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</si>
  <si>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</si>
  <si>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</si>
  <si>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</si>
  <si>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</si>
  <si>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</si>
  <si>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</si>
  <si>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</si>
  <si>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</si>
  <si>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</si>
  <si>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</si>
  <si>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</si>
  <si>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</si>
  <si>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</si>
  <si>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</si>
  <si>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</si>
  <si>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</si>
  <si>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</si>
  <si>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</si>
  <si>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</si>
  <si>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</si>
  <si>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</si>
  <si>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</si>
  <si>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</si>
  <si>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</si>
  <si>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</si>
  <si>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</si>
  <si>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</si>
  <si>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</si>
  <si>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</si>
  <si>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</si>
  <si>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</si>
  <si>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</si>
  <si>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</si>
  <si>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</si>
  <si>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</si>
  <si>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</si>
  <si>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</si>
  <si>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</si>
  <si>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</si>
  <si>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</si>
  <si>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</si>
  <si>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</si>
  <si>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</si>
  <si>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</si>
  <si>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</si>
  <si>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</si>
  <si>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</si>
  <si>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</si>
  <si>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</si>
  <si>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</si>
  <si>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</si>
  <si>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</si>
  <si>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</si>
  <si>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</si>
  <si>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</si>
  <si>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</si>
  <si>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</si>
  <si>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</si>
  <si>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</si>
  <si>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</si>
  <si>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</si>
  <si>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</si>
  <si>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</si>
  <si>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</si>
  <si>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</si>
  <si>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</si>
  <si>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</si>
  <si>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</si>
  <si>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</si>
  <si>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</si>
  <si>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</si>
  <si>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</si>
  <si>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</si>
  <si>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</si>
  <si>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</si>
  <si>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</si>
  <si>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</si>
  <si>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</si>
  <si>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</si>
  <si>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</si>
  <si>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</si>
  <si>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</si>
  <si>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</si>
  <si>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</si>
  <si>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</si>
  <si>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</si>
  <si>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</si>
  <si>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</si>
  <si>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</si>
  <si>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</si>
  <si>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</si>
  <si>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</si>
  <si>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</si>
  <si>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</si>
  <si>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</si>
  <si>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</si>
  <si>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</si>
  <si>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</si>
  <si>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</si>
  <si>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</si>
  <si>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</si>
  <si>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</si>
  <si>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</si>
  <si>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</si>
  <si>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</si>
  <si>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</si>
  <si>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</si>
  <si>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</si>
  <si>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</si>
  <si>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</si>
  <si>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</si>
  <si>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</si>
  <si>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</si>
  <si>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</si>
  <si>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</si>
  <si>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</si>
  <si>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</si>
  <si>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</si>
  <si>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</si>
  <si>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</si>
  <si>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</si>
  <si>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</si>
  <si>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</si>
  <si>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</si>
  <si>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</si>
  <si>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</si>
  <si>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</si>
  <si>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</si>
  <si>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</si>
  <si>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</si>
  <si>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</si>
  <si>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</si>
  <si>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</si>
  <si>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</si>
  <si>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</si>
  <si>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</si>
  <si>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</si>
  <si>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</si>
  <si>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</si>
  <si>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</si>
  <si>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</si>
  <si>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</si>
  <si>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</si>
  <si>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</si>
  <si>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</si>
  <si>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</si>
  <si>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</si>
  <si>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</si>
  <si>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</si>
  <si>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</si>
  <si>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</si>
  <si>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</si>
  <si>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</si>
  <si>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</si>
  <si>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</si>
  <si>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</si>
  <si>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</si>
  <si>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</si>
  <si>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</si>
  <si>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</si>
  <si>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</si>
  <si>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</si>
  <si>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</si>
  <si>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</si>
  <si>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</si>
  <si>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</si>
  <si>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</si>
  <si>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</si>
  <si>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</si>
  <si>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</si>
  <si>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</si>
  <si>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</si>
  <si>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</si>
  <si>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</si>
  <si>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</si>
  <si>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</si>
  <si>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</si>
  <si>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</si>
  <si>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</si>
  <si>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</si>
  <si>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</si>
  <si>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</si>
  <si>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</si>
  <si>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</si>
  <si>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</si>
  <si>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</si>
  <si>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</si>
  <si>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</si>
  <si>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</si>
  <si>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</si>
  <si>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</si>
  <si>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</si>
  <si>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</si>
  <si>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</si>
  <si>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</si>
  <si>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</si>
  <si>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</si>
  <si>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</si>
  <si>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</si>
  <si>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</si>
  <si>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</si>
  <si>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</si>
  <si>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</si>
  <si>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</si>
  <si>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</si>
  <si>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</si>
  <si>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</si>
  <si>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</si>
  <si>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</si>
  <si>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</si>
  <si>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</si>
  <si>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</si>
  <si>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</si>
  <si>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</si>
  <si>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</si>
  <si>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</si>
  <si>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</si>
  <si>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</si>
  <si>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</si>
  <si>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</si>
  <si>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</si>
  <si>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</si>
  <si>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</si>
  <si>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</si>
  <si>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</si>
  <si>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</si>
  <si>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</si>
  <si>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</si>
  <si>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</si>
  <si>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</si>
  <si>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</si>
  <si>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</si>
  <si>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</si>
  <si>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</si>
  <si>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</si>
  <si>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</si>
  <si>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</si>
  <si>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</si>
  <si>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</si>
  <si>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</si>
  <si>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</si>
  <si>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</si>
  <si>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</si>
  <si>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</si>
  <si>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</si>
  <si>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</si>
  <si>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</si>
  <si>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</si>
  <si>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</si>
  <si>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</si>
  <si>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</si>
  <si>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</si>
  <si>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</si>
  <si>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</si>
  <si>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</si>
  <si>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</si>
  <si>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</si>
  <si>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</si>
  <si>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</si>
  <si>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</si>
  <si>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</si>
  <si>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</si>
  <si>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</si>
  <si>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</si>
  <si>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</si>
  <si>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</si>
  <si>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</si>
  <si>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</si>
  <si>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</si>
  <si>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</si>
  <si>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</si>
  <si>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</si>
  <si>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</si>
  <si>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</si>
  <si>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</si>
  <si>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</si>
  <si>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</si>
  <si>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</si>
  <si>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</si>
  <si>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</si>
  <si>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</si>
  <si>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</si>
  <si>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</si>
  <si>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</si>
  <si>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</si>
  <si>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</si>
  <si>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</si>
  <si>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</si>
  <si>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</si>
  <si>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</si>
  <si>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</si>
  <si>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</si>
  <si>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</si>
  <si>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</si>
  <si>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</si>
  <si>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</si>
  <si>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</si>
  <si>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</si>
  <si>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</si>
  <si>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</si>
  <si>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</si>
  <si>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</si>
  <si>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</si>
  <si>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</si>
  <si>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</si>
  <si>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</si>
  <si>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</si>
  <si>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</si>
  <si>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</si>
  <si>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</si>
  <si>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</si>
  <si>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</si>
  <si>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</si>
  <si>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</si>
  <si>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</si>
  <si>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</si>
  <si>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</si>
  <si>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</si>
  <si>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</si>
  <si>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</si>
  <si>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</si>
  <si>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</si>
  <si>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</si>
  <si>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</si>
  <si>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</si>
  <si>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</si>
  <si>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</si>
  <si>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</si>
  <si>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</si>
  <si>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</si>
  <si>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</si>
  <si>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</si>
  <si>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</si>
  <si>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</si>
  <si>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</si>
  <si>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</si>
  <si>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</si>
  <si>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</si>
  <si>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</si>
  <si>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</si>
  <si>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</si>
  <si>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</si>
  <si>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</si>
  <si>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</si>
  <si>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</si>
  <si>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</si>
  <si>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</si>
  <si>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</si>
  <si>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</si>
  <si>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</si>
  <si>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</si>
  <si>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</si>
  <si>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</si>
  <si>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</si>
  <si>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</si>
  <si>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</si>
  <si>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</si>
  <si>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</si>
  <si>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</si>
  <si>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</si>
  <si>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</si>
  <si>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</si>
  <si>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</si>
  <si>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</si>
  <si>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</si>
  <si>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</si>
  <si>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</si>
  <si>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</si>
  <si>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</si>
  <si>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</si>
  <si>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</si>
  <si>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</si>
  <si>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</si>
  <si>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</si>
  <si>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</si>
  <si>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</si>
  <si>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</si>
  <si>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</si>
  <si>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</si>
  <si>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</si>
  <si>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</si>
  <si>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</si>
  <si>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</si>
  <si>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</si>
  <si>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</si>
  <si>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</si>
  <si>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</si>
  <si>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</si>
  <si>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</si>
  <si>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</si>
  <si>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</si>
  <si>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</si>
  <si>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</si>
  <si>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</si>
  <si>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</si>
  <si>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</si>
  <si>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</si>
  <si>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</si>
  <si>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</si>
  <si>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</si>
  <si>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</si>
  <si>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</si>
  <si>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</si>
  <si>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</si>
  <si>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</si>
  <si>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</si>
  <si>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</si>
  <si>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</si>
  <si>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</si>
  <si>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</si>
  <si>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</si>
  <si>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</si>
  <si>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</si>
  <si>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</si>
  <si>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</si>
  <si>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</si>
  <si>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</si>
  <si>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</si>
  <si>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</si>
  <si>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</si>
  <si>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</si>
  <si>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</si>
  <si>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</si>
  <si>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</si>
  <si>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</si>
  <si>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</si>
  <si>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</si>
  <si>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</si>
  <si>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</si>
  <si>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</si>
  <si>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</si>
  <si>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</si>
  <si>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</si>
  <si>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</si>
  <si>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</si>
  <si>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</si>
  <si>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</si>
  <si>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</si>
  <si>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</si>
  <si>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</si>
  <si>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</si>
  <si>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</si>
  <si>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</si>
  <si>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</si>
  <si>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</si>
  <si>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</si>
  <si>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</si>
  <si>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</si>
  <si>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</si>
  <si>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</si>
  <si>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</si>
  <si>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</si>
  <si>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</si>
  <si>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</si>
  <si>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</si>
  <si>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</si>
  <si>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</si>
  <si>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</si>
  <si>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</si>
  <si>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</si>
  <si>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</si>
  <si>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</si>
  <si>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</si>
  <si>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</si>
  <si>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</si>
  <si>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</si>
  <si>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</si>
  <si>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</si>
  <si>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</si>
  <si>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</si>
  <si>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</si>
  <si>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</si>
  <si>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</si>
  <si>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</si>
  <si>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</si>
  <si>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</si>
  <si>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</si>
  <si>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</si>
  <si>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</si>
  <si>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</si>
  <si>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</si>
  <si>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</si>
  <si>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</si>
  <si>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</si>
  <si>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</si>
  <si>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</si>
  <si>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</si>
  <si>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</si>
  <si>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</si>
  <si>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</si>
  <si>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</si>
  <si>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</si>
  <si>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</si>
  <si>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</si>
  <si>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</si>
  <si>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</si>
  <si>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</si>
  <si>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</si>
  <si>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</si>
  <si>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</si>
  <si>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</si>
  <si>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</si>
  <si>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</si>
  <si>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</si>
  <si>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</si>
  <si>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</si>
  <si>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</si>
  <si>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</si>
  <si>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</si>
  <si>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</si>
  <si>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</si>
  <si>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</si>
  <si>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</si>
  <si>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</si>
  <si>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</si>
  <si>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</si>
  <si>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</si>
  <si>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</si>
  <si>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</si>
  <si>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</si>
  <si>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</si>
  <si>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</si>
  <si>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</si>
  <si>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</si>
  <si>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</si>
  <si>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</si>
  <si>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</si>
  <si>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</si>
  <si>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</si>
  <si>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</si>
  <si>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</si>
  <si>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</si>
  <si>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</si>
  <si>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</si>
  <si>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</si>
  <si>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</si>
  <si>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</si>
  <si>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</si>
  <si>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</si>
  <si>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</si>
  <si>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</si>
  <si>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</si>
  <si>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</si>
  <si>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</si>
  <si>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</si>
  <si>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</si>
  <si>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</si>
  <si>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</si>
  <si>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</si>
  <si>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</si>
  <si>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</si>
  <si>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</si>
  <si>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</si>
  <si>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</si>
  <si>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</si>
  <si>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</si>
  <si>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</si>
  <si>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</si>
  <si>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</si>
  <si>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</si>
  <si>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</si>
  <si>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</si>
  <si>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</si>
  <si>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</si>
  <si>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</si>
  <si>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</si>
  <si>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</si>
  <si>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</si>
  <si>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</si>
  <si>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</si>
  <si>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</si>
  <si>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</si>
  <si>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</si>
  <si>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</si>
  <si>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</si>
  <si>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</si>
  <si>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</si>
  <si>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</si>
  <si>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</si>
  <si>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</si>
  <si>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</si>
  <si>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</si>
  <si>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</si>
  <si>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</si>
  <si>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</si>
  <si>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</si>
  <si>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</si>
  <si>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</si>
  <si>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</si>
  <si>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</si>
  <si>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</si>
  <si>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</si>
  <si>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</si>
  <si>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</si>
  <si>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</si>
  <si>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</si>
  <si>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</si>
  <si>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</si>
  <si>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</si>
  <si>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</si>
  <si>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</si>
  <si>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</si>
  <si>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</si>
  <si>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</si>
  <si>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</si>
  <si>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</si>
  <si>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</si>
  <si>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</si>
  <si>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</si>
  <si>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</si>
  <si>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</si>
  <si>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</si>
  <si>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</si>
  <si>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</si>
  <si>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</si>
  <si>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</si>
  <si>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</si>
  <si>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</si>
  <si>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</si>
  <si>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</si>
  <si>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</si>
  <si>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</si>
  <si>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</si>
  <si>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</si>
  <si>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</si>
  <si>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</si>
  <si>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</si>
  <si>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</si>
  <si>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</si>
  <si>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</si>
  <si>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</si>
  <si>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</si>
  <si>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</si>
  <si>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</si>
  <si>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</si>
  <si>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</si>
  <si>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</si>
  <si>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</si>
  <si>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</si>
  <si>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</si>
  <si>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</si>
  <si>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</si>
  <si>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</si>
  <si>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</si>
  <si>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</si>
  <si>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</si>
  <si>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</si>
  <si>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</si>
  <si>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</si>
  <si>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</si>
  <si>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</si>
  <si>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</si>
  <si>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</si>
  <si>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</si>
  <si>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</si>
  <si>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</si>
  <si>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</si>
  <si>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</si>
  <si>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</si>
  <si>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</si>
  <si>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</si>
  <si>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</si>
  <si>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</si>
  <si>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</si>
  <si>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</si>
  <si>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</si>
  <si>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</si>
  <si>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</si>
  <si>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</si>
  <si>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</si>
  <si>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</si>
  <si>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</si>
  <si>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</si>
  <si>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</si>
  <si>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</si>
  <si>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</si>
  <si>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</si>
  <si>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</si>
  <si>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</si>
  <si>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</si>
  <si>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</si>
  <si>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</si>
  <si>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</si>
  <si>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</si>
  <si>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</si>
  <si>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</si>
  <si>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</si>
  <si>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</si>
  <si>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</si>
  <si>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</si>
  <si>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</si>
  <si>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</si>
  <si>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</si>
  <si>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</si>
  <si>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</si>
  <si>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</si>
  <si>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</si>
  <si>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</si>
  <si>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</si>
  <si>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</si>
  <si>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</si>
  <si>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</si>
  <si>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</si>
  <si>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</si>
  <si>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</si>
  <si>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</si>
  <si>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</si>
  <si>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</si>
  <si>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</si>
  <si>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</si>
  <si>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</si>
  <si>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</si>
  <si>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</si>
  <si>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</si>
  <si>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</si>
  <si>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</si>
  <si>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</si>
  <si>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</si>
  <si>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</si>
  <si>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</si>
  <si>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</si>
  <si>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</si>
  <si>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</si>
  <si>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</si>
  <si>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</si>
  <si>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</si>
  <si>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</si>
  <si>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</si>
  <si>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</si>
  <si>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</si>
  <si>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</si>
  <si>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</si>
  <si>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</si>
  <si>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</si>
  <si>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</si>
  <si>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</si>
  <si>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</si>
  <si>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</si>
  <si>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</si>
  <si>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</si>
  <si>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</si>
  <si>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</si>
  <si>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</si>
  <si>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</si>
  <si>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</si>
  <si>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</si>
  <si>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</si>
  <si>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</si>
  <si>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</si>
  <si>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</si>
  <si>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</si>
  <si>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</si>
  <si>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</si>
  <si>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</si>
  <si>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</si>
  <si>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</si>
  <si>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</si>
  <si>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</si>
  <si>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</si>
  <si>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</si>
  <si>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</si>
  <si>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</si>
  <si>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</si>
  <si>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</si>
  <si>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</si>
  <si>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</si>
  <si>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</si>
  <si>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</si>
  <si>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</si>
  <si>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</si>
  <si>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</si>
  <si>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</si>
  <si>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</si>
  <si>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</si>
  <si>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</si>
  <si>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</si>
  <si>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</si>
  <si>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</si>
  <si>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</si>
  <si>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</si>
  <si>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</si>
  <si>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</si>
  <si>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</si>
  <si>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</si>
  <si>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</si>
  <si>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</si>
  <si>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</si>
  <si>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</si>
  <si>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</si>
  <si>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</si>
  <si>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</si>
  <si>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</si>
  <si>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</si>
  <si>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</si>
  <si>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</si>
  <si>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</si>
  <si>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</si>
  <si>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</si>
  <si>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</si>
  <si>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</si>
  <si>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</si>
  <si>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</si>
  <si>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</si>
  <si>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</si>
  <si>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</si>
  <si>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</si>
  <si>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</si>
  <si>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</si>
  <si>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</si>
  <si>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</si>
  <si>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</si>
  <si>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</si>
  <si>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</si>
  <si>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</si>
  <si>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</si>
  <si>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</si>
  <si>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</si>
  <si>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</si>
  <si>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</si>
  <si>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</si>
  <si>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</si>
  <si>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</si>
  <si>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</si>
  <si>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</si>
  <si>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</si>
  <si>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</si>
  <si>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</si>
  <si>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</si>
  <si>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</si>
  <si>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</si>
  <si>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</si>
  <si>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</si>
  <si>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</si>
  <si>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</si>
  <si>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</si>
  <si>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</si>
  <si>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</si>
  <si>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</si>
  <si>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</si>
  <si>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</si>
  <si>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</si>
  <si>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</si>
  <si>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</si>
  <si>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</si>
  <si>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</si>
  <si>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</si>
  <si>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</si>
  <si>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</si>
  <si>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</si>
  <si>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</si>
  <si>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</si>
  <si>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</si>
  <si>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</si>
  <si>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</si>
  <si>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</si>
  <si>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</si>
  <si>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</si>
  <si>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</si>
  <si>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</si>
  <si>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</si>
  <si>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</si>
  <si>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</si>
  <si>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</si>
  <si>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</si>
  <si>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</si>
  <si>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</si>
  <si>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</si>
  <si>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</si>
  <si>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</si>
  <si>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</si>
  <si>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</si>
  <si>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</si>
  <si>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</si>
  <si>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</si>
  <si>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</si>
  <si>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</si>
  <si>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</si>
  <si>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</si>
  <si>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</si>
  <si>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</si>
  <si>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</si>
  <si>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</si>
  <si>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</si>
  <si>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</si>
  <si>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</si>
  <si>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</si>
  <si>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</si>
  <si>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</si>
  <si>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</si>
  <si>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</si>
  <si>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</si>
  <si>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</si>
  <si>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</si>
  <si>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</si>
  <si>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</si>
  <si>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</si>
  <si>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</si>
  <si>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</si>
  <si>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</si>
  <si>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</si>
  <si>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</si>
  <si>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</si>
  <si>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</si>
  <si>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</si>
  <si>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</si>
  <si>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</si>
  <si>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</si>
  <si>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</si>
  <si>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</si>
  <si>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</si>
  <si>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</si>
  <si>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</si>
  <si>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</si>
  <si>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</si>
  <si>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</si>
  <si>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</si>
  <si>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</si>
  <si>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</si>
  <si>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</si>
  <si>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</si>
  <si>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</si>
  <si>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</si>
  <si>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</si>
  <si>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</si>
  <si>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</si>
  <si>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</si>
  <si>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</si>
  <si>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</si>
  <si>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</si>
  <si>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</si>
  <si>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</si>
  <si>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</si>
  <si>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</si>
  <si>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</si>
  <si>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</si>
  <si>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</si>
  <si>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</si>
  <si>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</si>
  <si>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</si>
  <si>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</si>
  <si>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</si>
  <si>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</si>
  <si>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</si>
  <si>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</si>
  <si>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</si>
  <si>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</si>
  <si>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</si>
  <si>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</si>
  <si>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</si>
  <si>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</si>
  <si>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</si>
  <si>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</si>
  <si>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</si>
  <si>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</si>
  <si>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</si>
  <si>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</si>
  <si>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</si>
  <si>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</si>
  <si>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</si>
  <si>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</si>
  <si>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</si>
  <si>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</si>
  <si>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</si>
  <si>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</si>
  <si>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</si>
  <si>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</si>
  <si>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</si>
  <si>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</si>
  <si>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</si>
  <si>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</si>
  <si>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</si>
  <si>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</si>
  <si>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</si>
  <si>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</si>
  <si>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</si>
  <si>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</si>
  <si>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</si>
  <si>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</si>
  <si>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</si>
  <si>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</si>
  <si>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</si>
  <si>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</si>
  <si>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</si>
  <si>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</si>
  <si>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</si>
  <si>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</si>
  <si>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</si>
  <si>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</si>
  <si>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</si>
  <si>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</si>
  <si>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</si>
  <si>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</si>
  <si>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</si>
  <si>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</si>
  <si>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</si>
  <si>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</si>
  <si>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</si>
  <si>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</si>
  <si>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</si>
  <si>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</si>
  <si>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</si>
  <si>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</si>
  <si>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</si>
  <si>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</si>
  <si>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</si>
  <si>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</si>
  <si>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</si>
  <si>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</si>
  <si>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</si>
  <si>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</si>
  <si>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</si>
  <si>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</si>
  <si>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</si>
  <si>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</si>
  <si>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</si>
  <si>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</si>
  <si>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</si>
  <si>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</si>
  <si>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</si>
  <si>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</si>
  <si>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</si>
  <si>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</si>
  <si>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</si>
  <si>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</si>
  <si>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</si>
  <si>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</si>
  <si>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</si>
  <si>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</si>
  <si>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</si>
  <si>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</si>
  <si>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</si>
  <si>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</si>
  <si>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</si>
  <si>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</si>
  <si>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</si>
  <si>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</si>
  <si>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</si>
  <si>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</si>
  <si>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</si>
  <si>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</si>
  <si>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</si>
  <si>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</si>
  <si>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</si>
  <si>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</si>
  <si>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</si>
  <si>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</si>
  <si>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</si>
  <si>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</si>
  <si>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</si>
  <si>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</si>
  <si>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</si>
  <si>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</si>
  <si>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</si>
  <si>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</si>
  <si>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</si>
  <si>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</si>
  <si>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</si>
  <si>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</si>
  <si>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</si>
  <si>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</si>
  <si>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</si>
  <si>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</si>
  <si>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</si>
  <si>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</si>
  <si>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</si>
  <si>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</si>
  <si>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</si>
  <si>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</si>
  <si>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</si>
  <si>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</si>
  <si>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</si>
  <si>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</si>
  <si>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</si>
  <si>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</si>
  <si>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</si>
  <si>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</si>
  <si>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</si>
  <si>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</si>
  <si>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</si>
  <si>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</si>
  <si>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</si>
  <si>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</si>
  <si>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</si>
  <si>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</si>
  <si>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</si>
  <si>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</si>
  <si>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</si>
  <si>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</si>
  <si>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</si>
  <si>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</si>
  <si>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</si>
  <si>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</si>
  <si>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</si>
  <si>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</si>
  <si>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</si>
  <si>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</si>
  <si>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</si>
  <si>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</si>
  <si>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</si>
  <si>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</si>
  <si>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</si>
  <si>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</si>
  <si>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</si>
  <si>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</si>
  <si>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</si>
  <si>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</si>
  <si>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</si>
  <si>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</si>
  <si>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</si>
  <si>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</si>
  <si>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</si>
  <si>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</si>
  <si>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</si>
  <si>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</si>
  <si>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</si>
  <si>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</si>
  <si>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</si>
  <si>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</si>
  <si>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</si>
  <si>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</si>
  <si>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</si>
  <si>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</si>
  <si>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</si>
  <si>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</si>
  <si>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</si>
  <si>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</si>
  <si>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</si>
  <si>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</si>
  <si>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</si>
  <si>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</si>
  <si>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</si>
  <si>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</si>
  <si>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</si>
  <si>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</si>
  <si>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</si>
  <si>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</si>
  <si>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</si>
  <si>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</si>
  <si>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</si>
  <si>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</si>
  <si>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</si>
  <si>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</si>
  <si>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</si>
  <si>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</si>
  <si>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</si>
  <si>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</si>
  <si>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</si>
  <si>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</si>
  <si>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</si>
  <si>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</si>
  <si>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</si>
  <si>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</si>
  <si>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</si>
  <si>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</si>
  <si>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</si>
  <si>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</si>
  <si>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</si>
  <si>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</si>
  <si>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</si>
  <si>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</si>
  <si>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</si>
  <si>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</si>
  <si>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</si>
  <si>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</si>
  <si>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</si>
  <si>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</si>
  <si>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</si>
  <si>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</si>
  <si>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</si>
  <si>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</si>
  <si>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</si>
  <si>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</si>
  <si>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</si>
  <si>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</si>
  <si>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</si>
  <si>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</si>
  <si>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</si>
  <si>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</si>
  <si>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</si>
  <si>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</si>
  <si>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</si>
  <si>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</si>
  <si>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</si>
  <si>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</si>
  <si>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</si>
  <si>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</si>
  <si>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</si>
  <si>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</si>
  <si>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</si>
  <si>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</si>
  <si>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</si>
  <si>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</si>
  <si>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</si>
  <si>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</si>
  <si>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</si>
  <si>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</si>
  <si>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</si>
  <si>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</si>
  <si>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</si>
  <si>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</si>
  <si>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</si>
  <si>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</si>
  <si>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</si>
  <si>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</si>
  <si>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</si>
  <si>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</si>
  <si>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</si>
  <si>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</si>
  <si>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</si>
  <si>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</si>
  <si>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</si>
  <si>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</si>
  <si>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</si>
  <si>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</si>
  <si>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</si>
  <si>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</si>
  <si>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</si>
  <si>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</si>
  <si>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</si>
  <si>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</si>
  <si>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</si>
  <si>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</si>
  <si>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</si>
  <si>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</si>
  <si>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</si>
  <si>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</si>
  <si>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</si>
  <si>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</si>
  <si>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</si>
  <si>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</si>
  <si>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</si>
  <si>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</si>
  <si>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</si>
  <si>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</si>
  <si>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</si>
  <si>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</si>
  <si>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</si>
  <si>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</si>
  <si>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</si>
  <si>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</si>
  <si>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</si>
  <si>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</si>
  <si>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</si>
  <si>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</si>
  <si>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</si>
  <si>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</si>
  <si>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</si>
  <si>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</si>
  <si>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</si>
  <si>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</si>
  <si>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</si>
  <si>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</si>
  <si>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</si>
  <si>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</si>
  <si>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</si>
  <si>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</si>
  <si>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</si>
  <si>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</si>
  <si>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</si>
  <si>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</si>
  <si>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</si>
  <si>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</si>
  <si>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</si>
  <si>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</si>
  <si>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</si>
  <si>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</si>
  <si>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</si>
  <si>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</si>
  <si>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</si>
  <si>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</si>
  <si>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</si>
  <si>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</si>
  <si>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</si>
  <si>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</si>
  <si>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</si>
  <si>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</si>
  <si>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</si>
  <si>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</si>
  <si>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</si>
  <si>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</si>
  <si>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</si>
  <si>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</si>
  <si>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</si>
  <si>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</si>
  <si>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</si>
  <si>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</si>
  <si>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</si>
  <si>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</si>
  <si>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</si>
  <si>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</si>
  <si>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</si>
  <si>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</si>
  <si>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</si>
  <si>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</si>
  <si>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</si>
  <si>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</si>
  <si>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</si>
  <si>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</si>
  <si>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</si>
  <si>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</si>
  <si>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</si>
  <si>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</si>
  <si>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</si>
  <si>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</si>
  <si>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</si>
  <si>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</si>
  <si>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</si>
  <si>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</si>
  <si>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</si>
  <si>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</si>
  <si>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</si>
  <si>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</si>
  <si>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</si>
  <si>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</si>
  <si>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</si>
  <si>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</si>
  <si>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</si>
  <si>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</si>
  <si>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</si>
  <si>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</si>
  <si>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</si>
  <si>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</si>
  <si>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</si>
  <si>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</si>
  <si>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</si>
  <si>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</si>
  <si>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</si>
  <si>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</si>
  <si>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</si>
  <si>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</si>
  <si>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</si>
  <si>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</si>
  <si>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</si>
  <si>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</si>
  <si>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</si>
  <si>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</si>
  <si>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</si>
  <si>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</si>
  <si>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</si>
  <si>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</si>
  <si>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</si>
  <si>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</si>
  <si>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</si>
  <si>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</si>
  <si>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</si>
  <si>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</si>
  <si>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</si>
  <si>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</si>
  <si>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</si>
  <si>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</si>
  <si>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</si>
  <si>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</si>
  <si>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</si>
  <si>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</si>
  <si>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</si>
  <si>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</si>
  <si>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</si>
  <si>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</si>
  <si>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</si>
  <si>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</si>
  <si>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</si>
  <si>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</si>
  <si>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</si>
  <si>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</si>
  <si>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</si>
  <si>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</si>
  <si>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</si>
  <si>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</si>
  <si>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</si>
  <si>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</si>
  <si>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</si>
  <si>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</si>
  <si>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</si>
  <si>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</si>
  <si>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</si>
  <si>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</si>
  <si>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</si>
  <si>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</si>
  <si>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</si>
  <si>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</si>
  <si>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</si>
  <si>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</si>
  <si>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</si>
  <si>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</si>
  <si>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</si>
  <si>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</si>
  <si>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</si>
  <si>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</si>
  <si>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</si>
  <si>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</si>
  <si>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</si>
  <si>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</si>
  <si>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</si>
  <si>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</si>
  <si>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</si>
  <si>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</si>
  <si>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</si>
  <si>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</si>
  <si>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</si>
  <si>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</si>
  <si>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</si>
  <si>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</si>
  <si>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</si>
  <si>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</si>
  <si>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</si>
  <si>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</si>
  <si>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</si>
  <si>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</si>
  <si>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</si>
  <si>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</si>
  <si>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</si>
  <si>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</si>
  <si>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</si>
  <si>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</si>
  <si>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</si>
  <si>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</si>
  <si>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</si>
  <si>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</si>
  <si>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</si>
  <si>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</si>
  <si>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</si>
  <si>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</si>
  <si>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</si>
  <si>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</si>
  <si>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</si>
  <si>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</si>
  <si>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</si>
  <si>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</si>
  <si>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</si>
  <si>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</si>
  <si>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</si>
  <si>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</si>
  <si>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</si>
  <si>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</si>
  <si>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</si>
  <si>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</si>
  <si>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</si>
  <si>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</si>
  <si>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</si>
  <si>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</si>
  <si>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</si>
  <si>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</si>
  <si>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</si>
  <si>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</si>
  <si>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</si>
  <si>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</si>
  <si>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</si>
  <si>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</si>
  <si>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</si>
  <si>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</si>
  <si>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</si>
  <si>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</si>
  <si>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</si>
  <si>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</si>
  <si>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</si>
  <si>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</si>
  <si>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</si>
  <si>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</si>
  <si>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</si>
  <si>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</si>
  <si>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</si>
  <si>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</si>
  <si>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</si>
  <si>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</si>
  <si>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</si>
  <si>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</si>
  <si>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</si>
  <si>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</si>
  <si>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</si>
  <si>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</si>
  <si>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</si>
  <si>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</si>
  <si>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</si>
  <si>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</si>
  <si>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</si>
  <si>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</si>
  <si>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</si>
  <si>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</si>
  <si>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</si>
  <si>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</si>
  <si>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</si>
  <si>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</si>
  <si>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</si>
  <si>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</si>
  <si>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</si>
  <si>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</si>
  <si>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</si>
  <si>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</si>
  <si>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</si>
  <si>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</si>
  <si>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</si>
  <si>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</si>
  <si>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</si>
  <si>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</si>
  <si>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</si>
  <si>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</si>
  <si>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</si>
  <si>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</si>
  <si>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</si>
  <si>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</si>
  <si>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</si>
  <si>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</si>
  <si>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</si>
  <si>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</si>
  <si>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</si>
  <si>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</si>
  <si>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</si>
  <si>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</si>
  <si>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</si>
  <si>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</si>
  <si>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</si>
  <si>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</si>
  <si>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</si>
  <si>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</si>
  <si>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</si>
  <si>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</si>
  <si>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</si>
  <si>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</si>
  <si>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</si>
  <si>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</si>
  <si>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</si>
  <si>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</si>
  <si>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</si>
  <si>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</si>
  <si>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</si>
  <si>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</si>
  <si>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</si>
  <si>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</si>
  <si>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</si>
  <si>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</si>
  <si>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</si>
  <si>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</si>
  <si>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</si>
  <si>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</si>
  <si>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</si>
  <si>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</si>
  <si>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</si>
  <si>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</si>
  <si>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</si>
  <si>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</si>
  <si>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</si>
  <si>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</si>
  <si>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</si>
  <si>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</si>
  <si>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</si>
  <si>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</si>
  <si>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</si>
  <si>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</si>
  <si>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</si>
  <si>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</si>
  <si>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</si>
  <si>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</si>
  <si>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</si>
  <si>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</si>
  <si>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</si>
  <si>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</si>
  <si>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</si>
  <si>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</si>
  <si>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</si>
  <si>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</si>
  <si>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</si>
  <si>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</si>
  <si>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</si>
  <si>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</si>
  <si>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</si>
  <si>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</si>
  <si>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</si>
  <si>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</si>
  <si>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</si>
  <si>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</si>
  <si>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</si>
  <si>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</si>
  <si>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</si>
  <si>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</si>
  <si>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</si>
  <si>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</si>
  <si>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</si>
  <si>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</si>
  <si>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</si>
  <si>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</si>
  <si>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</si>
  <si>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</si>
  <si>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</si>
  <si>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</si>
  <si>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</si>
  <si>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</si>
  <si>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</si>
  <si>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</si>
  <si>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</si>
  <si>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</si>
  <si>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</si>
  <si>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</si>
  <si>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</si>
  <si>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</si>
  <si>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</si>
  <si>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</si>
  <si>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</si>
  <si>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</si>
  <si>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</si>
  <si>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</si>
  <si>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</si>
  <si>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</si>
  <si>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</si>
  <si>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</si>
  <si>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</si>
  <si>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</si>
  <si>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</si>
  <si>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</si>
  <si>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</si>
  <si>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</si>
  <si>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</si>
  <si>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</si>
  <si>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</si>
  <si>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</si>
  <si>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</si>
  <si>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</si>
  <si>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</si>
  <si>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</si>
  <si>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</si>
  <si>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</si>
  <si>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</si>
  <si>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</si>
  <si>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</si>
  <si>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</si>
  <si>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</si>
  <si>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</si>
  <si>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</si>
  <si>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</si>
  <si>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</si>
  <si>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</si>
  <si>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</si>
  <si>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</si>
  <si>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</si>
  <si>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</si>
  <si>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</si>
  <si>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</si>
  <si>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</si>
  <si>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</si>
  <si>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</si>
  <si>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</si>
  <si>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</si>
  <si>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</si>
  <si>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</si>
  <si>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</si>
  <si>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</si>
  <si>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</si>
  <si>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</si>
  <si>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</si>
  <si>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</si>
  <si>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</si>
  <si>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</si>
  <si>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</si>
  <si>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</si>
  <si>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</si>
  <si>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</si>
  <si>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</si>
  <si>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</si>
  <si>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</si>
  <si>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</si>
  <si>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</si>
  <si>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</si>
  <si>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</si>
  <si>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</si>
  <si>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</si>
  <si>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</si>
  <si>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</si>
  <si>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</si>
  <si>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</si>
  <si>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</si>
  <si>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</si>
  <si>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</si>
  <si>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</si>
  <si>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</si>
  <si>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</si>
  <si>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</si>
  <si>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</si>
  <si>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</si>
  <si>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</si>
  <si>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</si>
  <si>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</si>
  <si>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</si>
  <si>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</si>
  <si>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</si>
  <si>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</si>
  <si>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</si>
  <si>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</si>
  <si>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</si>
  <si>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</si>
  <si>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</si>
  <si>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</si>
  <si>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</si>
  <si>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</si>
  <si>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</si>
  <si>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</si>
  <si>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</si>
  <si>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</si>
  <si>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</si>
  <si>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</si>
  <si>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</si>
  <si>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</si>
  <si>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</si>
  <si>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</si>
  <si>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</si>
  <si>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</si>
  <si>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</si>
  <si>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</si>
  <si>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</si>
  <si>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</si>
  <si>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</si>
  <si>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</si>
  <si>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</si>
  <si>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</si>
  <si>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</si>
  <si>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</si>
  <si>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</si>
  <si>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</si>
  <si>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</si>
  <si>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</si>
  <si>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</si>
  <si>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</si>
  <si>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</si>
  <si>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</si>
  <si>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</si>
  <si>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</si>
  <si>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</si>
  <si>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</si>
  <si>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</si>
  <si>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</si>
  <si>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</si>
  <si>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</si>
  <si>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</si>
  <si>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</si>
  <si>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</si>
  <si>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</si>
  <si>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</si>
  <si>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</si>
  <si>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</si>
  <si>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</si>
  <si>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</si>
  <si>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</si>
  <si>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</si>
  <si>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</si>
  <si>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</si>
  <si>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</si>
  <si>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</si>
  <si>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</si>
  <si>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</si>
  <si>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</si>
  <si>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</si>
  <si>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</si>
  <si>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</si>
  <si>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</si>
  <si>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</si>
  <si>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</si>
  <si>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</si>
  <si>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</si>
  <si>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</si>
  <si>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</si>
  <si>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</si>
  <si>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</si>
  <si>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</si>
  <si>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</si>
  <si>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</si>
  <si>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</si>
  <si>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</si>
  <si>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</si>
  <si>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</si>
  <si>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</si>
  <si>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</si>
  <si>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</si>
  <si>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</si>
  <si>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</si>
  <si>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</si>
  <si>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</si>
  <si>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</si>
  <si>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</si>
  <si>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</si>
  <si>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</si>
  <si>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</si>
  <si>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</si>
  <si>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</si>
  <si>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</si>
  <si>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</si>
  <si>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</si>
  <si>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</si>
  <si>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</si>
  <si>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</si>
  <si>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</si>
  <si>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</si>
  <si>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</si>
  <si>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</si>
  <si>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</si>
  <si>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</si>
  <si>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</si>
  <si>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</si>
  <si>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</si>
  <si>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</si>
  <si>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</si>
  <si>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</si>
  <si>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</si>
  <si>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</si>
  <si>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</si>
  <si>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</si>
  <si>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</si>
  <si>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</si>
  <si>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</si>
  <si>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</si>
  <si>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</si>
  <si>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</si>
  <si>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</si>
  <si>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</si>
  <si>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</si>
  <si>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</si>
  <si>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</si>
  <si>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</si>
  <si>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</si>
  <si>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</si>
  <si>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</si>
  <si>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</si>
  <si>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</si>
  <si>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</si>
  <si>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</si>
  <si>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</si>
  <si>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</si>
  <si>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</si>
  <si>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</si>
  <si>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</si>
  <si>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</si>
  <si>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</si>
  <si>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</si>
  <si>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</si>
  <si>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</si>
  <si>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</si>
  <si>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</si>
  <si>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</si>
  <si>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</si>
  <si>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</si>
  <si>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</si>
  <si>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</si>
  <si>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</si>
  <si>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</si>
  <si>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</si>
  <si>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</si>
  <si>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</si>
  <si>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</si>
  <si>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</si>
  <si>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</si>
  <si>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</si>
  <si>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</si>
  <si>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</si>
  <si>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</si>
  <si>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</si>
  <si>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</si>
  <si>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</si>
  <si>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</si>
  <si>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</si>
  <si>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</si>
  <si>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</si>
  <si>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</si>
  <si>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</si>
  <si>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</si>
  <si>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</si>
  <si>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</si>
  <si>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</si>
  <si>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</si>
  <si>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</si>
  <si>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</si>
  <si>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</si>
  <si>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</si>
  <si>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</si>
  <si>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</si>
  <si>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</si>
  <si>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</si>
  <si>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</si>
  <si>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</si>
  <si>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</si>
  <si>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</si>
  <si>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</si>
  <si>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</si>
  <si>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</si>
  <si>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</si>
  <si>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</si>
  <si>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</si>
  <si>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</si>
  <si>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</si>
  <si>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</si>
  <si>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</si>
  <si>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</si>
  <si>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</si>
  <si>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</si>
  <si>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</si>
  <si>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</si>
  <si>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</si>
  <si>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</si>
  <si>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</si>
  <si>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</si>
  <si>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</si>
  <si>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</si>
  <si>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</si>
  <si>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</si>
  <si>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</si>
  <si>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</si>
  <si>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</si>
  <si>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</si>
  <si>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</si>
  <si>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</si>
  <si>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</si>
  <si>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</si>
  <si>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</si>
  <si>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</si>
  <si>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</si>
  <si>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</si>
  <si>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</si>
  <si>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</si>
  <si>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</si>
  <si>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</si>
  <si>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</si>
  <si>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</si>
  <si>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</si>
  <si>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</si>
  <si>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</si>
  <si>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</si>
  <si>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</si>
  <si>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</si>
  <si>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</si>
  <si>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</si>
  <si>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</si>
  <si>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</si>
  <si>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</si>
  <si>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</si>
  <si>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</si>
  <si>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</si>
  <si>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</si>
  <si>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</si>
  <si>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</si>
  <si>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</si>
  <si>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</si>
  <si>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</si>
  <si>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</si>
  <si>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</si>
  <si>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</si>
  <si>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</si>
  <si>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</si>
  <si>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</si>
  <si>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</si>
  <si>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</si>
  <si>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</si>
  <si>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</si>
  <si>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</si>
  <si>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</si>
  <si>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</si>
  <si>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</si>
  <si>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</si>
  <si>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</si>
  <si>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</si>
  <si>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</si>
  <si>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</si>
  <si>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</si>
  <si>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</si>
  <si>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</si>
  <si>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</si>
  <si>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</si>
  <si>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</si>
  <si>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</si>
  <si>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</si>
  <si>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</si>
  <si>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</si>
  <si>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</si>
  <si>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</si>
  <si>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</si>
  <si>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</si>
  <si>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</si>
  <si>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</si>
  <si>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</si>
  <si>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</si>
  <si>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</si>
  <si>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</si>
  <si>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</si>
  <si>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</si>
  <si>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</si>
  <si>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</si>
  <si>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</si>
  <si>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</si>
  <si>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</si>
  <si>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</si>
  <si>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</si>
  <si>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</si>
  <si>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</si>
  <si>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</si>
  <si>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</si>
  <si>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</si>
  <si>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</si>
  <si>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</si>
  <si>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</si>
  <si>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</si>
  <si>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</si>
  <si>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</si>
  <si>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</si>
  <si>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</si>
  <si>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</si>
  <si>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</si>
  <si>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</si>
  <si>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</si>
  <si>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</si>
  <si>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</si>
  <si>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</si>
  <si>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</si>
  <si>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</si>
  <si>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</si>
  <si>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</si>
  <si>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</si>
  <si>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</si>
  <si>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</si>
  <si>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</si>
  <si>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</si>
  <si>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</si>
  <si>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</si>
  <si>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</si>
  <si>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</si>
  <si>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</si>
  <si>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</si>
  <si>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</si>
  <si>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</si>
  <si>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</si>
  <si>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</si>
  <si>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</si>
  <si>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</si>
  <si>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</si>
  <si>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</si>
  <si>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</si>
  <si>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</si>
  <si>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</si>
  <si>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</si>
  <si>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</si>
  <si>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</si>
  <si>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</si>
  <si>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</si>
  <si>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</si>
  <si>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</si>
  <si>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</si>
  <si>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</si>
  <si>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</si>
  <si>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</si>
  <si>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</si>
  <si>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</si>
  <si>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</si>
  <si>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</si>
  <si>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</si>
  <si>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</si>
  <si>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</si>
  <si>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</si>
  <si>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</si>
  <si>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</si>
  <si>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</si>
  <si>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</si>
  <si>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</si>
  <si>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</si>
  <si>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</si>
  <si>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</si>
  <si>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</si>
  <si>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</si>
  <si>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</si>
  <si>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</si>
  <si>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</si>
  <si>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</si>
  <si>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</si>
  <si>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</si>
  <si>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</si>
  <si>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</si>
  <si>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</si>
  <si>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</si>
  <si>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</si>
  <si>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</si>
  <si>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</si>
  <si>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</si>
  <si>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</si>
  <si>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</si>
  <si>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</si>
  <si>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</si>
  <si>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</si>
  <si>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</si>
  <si>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</si>
  <si>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</si>
  <si>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</si>
  <si>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</si>
  <si>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</si>
  <si>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</si>
  <si>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</si>
  <si>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</si>
  <si>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</si>
  <si>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</si>
  <si>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</si>
  <si>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</si>
  <si>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</si>
  <si>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</si>
  <si>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</si>
  <si>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</si>
  <si>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</si>
  <si>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</si>
  <si>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</si>
  <si>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</si>
  <si>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</si>
  <si>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</si>
  <si>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</si>
  <si>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</si>
  <si>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</si>
  <si>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</si>
  <si>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</si>
  <si>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</si>
  <si>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</si>
  <si>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</si>
  <si>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</si>
  <si>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</si>
  <si>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</si>
  <si>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</si>
  <si>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</si>
  <si>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</si>
  <si>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</si>
  <si>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</si>
  <si>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</si>
  <si>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</si>
  <si>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</si>
  <si>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</si>
  <si>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</si>
  <si>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</si>
  <si>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</si>
  <si>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</si>
  <si>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</si>
  <si>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</si>
  <si>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</si>
  <si>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</si>
  <si>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</si>
  <si>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</si>
  <si>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</si>
  <si>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</si>
  <si>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</si>
  <si>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</si>
  <si>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</si>
  <si>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</si>
  <si>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</si>
  <si>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</si>
  <si>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</si>
  <si>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</si>
  <si>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</si>
  <si>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</si>
  <si>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</si>
  <si>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</si>
  <si>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</si>
  <si>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</si>
  <si>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</si>
  <si>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</si>
  <si>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</si>
  <si>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</si>
  <si>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</si>
  <si>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</si>
  <si>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</si>
  <si>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</si>
  <si>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</si>
  <si>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</si>
  <si>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</si>
  <si>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</si>
  <si>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</si>
  <si>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</si>
  <si>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</si>
  <si>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</si>
  <si>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</si>
  <si>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</si>
  <si>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</si>
  <si>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</si>
  <si>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</si>
  <si>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</si>
  <si>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</si>
  <si>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</si>
  <si>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</si>
  <si>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</si>
  <si>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</si>
  <si>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</si>
  <si>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</si>
  <si>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</si>
  <si>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</si>
  <si>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</si>
  <si>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</si>
  <si>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</si>
  <si>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</si>
  <si>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</si>
  <si>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</si>
  <si>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</si>
  <si>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</si>
  <si>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</si>
  <si>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</si>
  <si>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</si>
  <si>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</si>
  <si>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</si>
  <si>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</si>
  <si>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</si>
  <si>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</si>
  <si>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</si>
  <si>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</si>
  <si>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</si>
  <si>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</si>
  <si>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</si>
  <si>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</si>
  <si>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</si>
  <si>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</si>
  <si>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</si>
  <si>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</si>
  <si>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</si>
  <si>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</si>
  <si>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</si>
  <si>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</si>
  <si>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</si>
  <si>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</si>
  <si>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</si>
  <si>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</si>
  <si>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</si>
  <si>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</si>
  <si>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</si>
  <si>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</si>
  <si>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</si>
  <si>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</si>
  <si>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</si>
  <si>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</si>
  <si>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</si>
  <si>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</si>
  <si>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</si>
  <si>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</si>
  <si>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</si>
  <si>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</si>
  <si>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</si>
  <si>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</si>
  <si>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</si>
  <si>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</si>
  <si>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</si>
  <si>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</si>
  <si>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</si>
  <si>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</si>
  <si>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</si>
  <si>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</si>
  <si>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</si>
  <si>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</si>
  <si>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</si>
  <si>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</si>
  <si>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</si>
  <si>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</si>
  <si>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</si>
  <si>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</si>
  <si>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</si>
  <si>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</si>
  <si>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</si>
  <si>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</si>
  <si>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</si>
  <si>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</si>
  <si>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</si>
  <si>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</si>
  <si>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</si>
  <si>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</si>
  <si>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</si>
  <si>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</si>
  <si>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</si>
  <si>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</si>
  <si>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</si>
  <si>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</si>
  <si>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</si>
  <si>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</si>
  <si>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</si>
  <si>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</si>
  <si>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</si>
  <si>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</si>
  <si>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</si>
  <si>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</si>
  <si>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</si>
  <si>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</si>
  <si>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</si>
  <si>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</si>
  <si>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</si>
  <si>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</si>
  <si>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</si>
  <si>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</si>
  <si>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</si>
  <si>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</si>
  <si>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</si>
  <si>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</si>
  <si>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</si>
  <si>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</si>
  <si>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</si>
  <si>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</si>
  <si>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</si>
  <si>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</si>
  <si>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</si>
  <si>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</si>
  <si>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</si>
  <si>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</si>
  <si>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</si>
  <si>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</si>
  <si>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</si>
  <si>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</si>
  <si>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</si>
  <si>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</si>
  <si>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</si>
  <si>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</si>
  <si>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</si>
  <si>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</si>
  <si>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</si>
  <si>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</si>
  <si>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</si>
  <si>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</si>
  <si>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</si>
  <si>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</si>
  <si>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</si>
  <si>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</si>
  <si>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</si>
  <si>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</si>
  <si>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</si>
  <si>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</si>
  <si>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</si>
  <si>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</si>
  <si>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</si>
  <si>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</si>
  <si>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</si>
  <si>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</si>
  <si>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</si>
  <si>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</si>
  <si>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</si>
  <si>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</si>
  <si>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</si>
  <si>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</si>
  <si>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</si>
  <si>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</si>
  <si>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</si>
  <si>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</si>
  <si>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</si>
  <si>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</si>
  <si>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</si>
  <si>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</si>
  <si>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</si>
  <si>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</si>
  <si>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</si>
  <si>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</si>
  <si>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</si>
  <si>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</si>
  <si>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</si>
  <si>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</si>
  <si>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</si>
  <si>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</si>
  <si>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</si>
  <si>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</si>
  <si>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</si>
  <si>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</si>
  <si>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</si>
  <si>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</si>
  <si>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</si>
  <si>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</si>
  <si>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</si>
  <si>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</si>
  <si>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</si>
  <si>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</si>
  <si>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</si>
  <si>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</si>
  <si>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</si>
  <si>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</si>
  <si>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</si>
  <si>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</si>
  <si>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</si>
  <si>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</si>
  <si>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</si>
  <si>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</si>
  <si>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</si>
  <si>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</si>
  <si>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</si>
  <si>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</si>
  <si>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</si>
  <si>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</si>
  <si>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</si>
  <si>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</si>
  <si>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</si>
  <si>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</si>
  <si>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</si>
  <si>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</si>
  <si>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</si>
  <si>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</si>
  <si>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</si>
  <si>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</si>
  <si>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</si>
  <si>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</si>
  <si>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</si>
  <si>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</si>
  <si>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</si>
  <si>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</si>
  <si>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</si>
  <si>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</si>
  <si>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</si>
  <si>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</si>
  <si>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</si>
  <si>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</si>
  <si>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</si>
  <si>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</si>
  <si>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</si>
  <si>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</si>
  <si>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</si>
  <si>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</si>
  <si>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</si>
  <si>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</si>
  <si>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</si>
  <si>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</si>
  <si>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</si>
  <si>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</si>
  <si>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</si>
  <si>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</si>
  <si>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</si>
  <si>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</si>
  <si>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</si>
  <si>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</si>
  <si>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</si>
  <si>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</si>
  <si>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</si>
  <si>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</si>
  <si>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</si>
  <si>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</si>
  <si>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</si>
  <si>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</si>
  <si>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</si>
  <si>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</si>
  <si>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</si>
  <si>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</si>
  <si>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</si>
  <si>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</si>
  <si>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</si>
  <si>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</si>
  <si>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</si>
  <si>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</si>
  <si>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</si>
  <si>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</si>
  <si>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</si>
  <si>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</si>
  <si>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</si>
  <si>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</si>
  <si>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</si>
  <si>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</si>
  <si>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</si>
  <si>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</si>
  <si>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</si>
  <si>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</si>
  <si>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</si>
  <si>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</si>
  <si>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</si>
  <si>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</si>
  <si>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</si>
  <si>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</si>
  <si>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</si>
  <si>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</si>
  <si>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</si>
  <si>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</si>
  <si>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</si>
  <si>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</si>
  <si>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</si>
  <si>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</si>
  <si>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</si>
  <si>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</si>
  <si>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</si>
  <si>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</si>
  <si>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</si>
  <si>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</si>
  <si>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</si>
  <si>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</si>
  <si>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</si>
  <si>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</si>
  <si>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</si>
  <si>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</si>
  <si>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</si>
  <si>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</si>
  <si>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</si>
  <si>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</si>
  <si>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</si>
  <si>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</si>
  <si>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</si>
  <si>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</si>
  <si>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</si>
  <si>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</si>
  <si>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</si>
  <si>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</si>
  <si>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</si>
  <si>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</si>
  <si>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</si>
  <si>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</si>
  <si>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</si>
  <si>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</si>
  <si>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</si>
  <si>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</si>
  <si>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</si>
  <si>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</si>
  <si>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</si>
  <si>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</si>
  <si>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</si>
  <si>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</si>
  <si>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</si>
  <si>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</si>
  <si>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</si>
  <si>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</si>
  <si>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</si>
  <si>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</si>
  <si>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</si>
  <si>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</si>
  <si>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</si>
  <si>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</si>
  <si>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</si>
  <si>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</si>
  <si>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</si>
  <si>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</si>
  <si>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</si>
  <si>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</si>
  <si>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</si>
  <si>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</si>
  <si>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</si>
  <si>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</si>
  <si>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</si>
  <si>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</si>
  <si>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</si>
  <si>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</si>
  <si>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</si>
  <si>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</si>
  <si>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</si>
  <si>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</si>
  <si>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</si>
  <si>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</si>
  <si>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</si>
  <si>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</si>
  <si>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</si>
  <si>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</si>
  <si>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</si>
  <si>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</si>
  <si>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</si>
  <si>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</si>
  <si>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</si>
  <si>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</si>
  <si>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</si>
  <si>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</si>
  <si>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</si>
  <si>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</si>
  <si>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</si>
  <si>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</si>
  <si>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</si>
  <si>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</si>
  <si>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</si>
  <si>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</si>
  <si>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</si>
  <si>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</si>
  <si>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</si>
  <si>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</si>
  <si>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</si>
  <si>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</si>
  <si>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</si>
  <si>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</si>
  <si>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</si>
  <si>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</si>
  <si>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</si>
  <si>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</si>
  <si>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</si>
  <si>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</si>
  <si>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</si>
  <si>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</si>
  <si>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</si>
  <si>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</si>
  <si>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</si>
  <si>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</si>
  <si>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</si>
  <si>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</si>
  <si>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</si>
  <si>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</si>
  <si>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</si>
  <si>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</si>
  <si>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</si>
  <si>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</si>
  <si>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</si>
  <si>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</si>
  <si>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</si>
  <si>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</si>
  <si>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</si>
  <si>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</si>
  <si>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</si>
  <si>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</si>
  <si>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</si>
  <si>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</si>
  <si>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</si>
  <si>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</si>
  <si>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</si>
  <si>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</si>
  <si>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</si>
  <si>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</si>
  <si>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</si>
  <si>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</si>
  <si>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</si>
  <si>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</si>
  <si>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</si>
  <si>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</si>
  <si>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</si>
  <si>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</si>
  <si>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</si>
  <si>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</si>
  <si>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</si>
  <si>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</si>
  <si>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</si>
  <si>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</si>
  <si>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</si>
  <si>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</si>
  <si>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</si>
  <si>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</si>
  <si>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</si>
  <si>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</si>
  <si>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</si>
  <si>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</si>
  <si>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</si>
  <si>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</si>
  <si>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</si>
  <si>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</si>
  <si>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</si>
  <si>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</si>
  <si>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</si>
  <si>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</si>
  <si>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</si>
  <si>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</si>
  <si>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</si>
  <si>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</si>
  <si>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</si>
  <si>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</si>
  <si>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</si>
  <si>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</si>
  <si>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</si>
  <si>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</si>
  <si>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</si>
  <si>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</si>
  <si>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</si>
  <si>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</si>
  <si>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</si>
  <si>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</si>
  <si>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</si>
  <si>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</si>
  <si>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</si>
  <si>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</si>
  <si>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</si>
  <si>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</si>
  <si>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</si>
  <si>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</si>
  <si>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</si>
  <si>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</si>
  <si>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</si>
  <si>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</si>
  <si>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</si>
  <si>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</si>
  <si>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</si>
  <si>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</si>
  <si>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</si>
  <si>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</si>
  <si>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</si>
  <si>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</si>
  <si>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</si>
  <si>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</si>
  <si>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</si>
  <si>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</si>
  <si>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</si>
  <si>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</si>
  <si>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</si>
  <si>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</si>
  <si>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</si>
  <si>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</si>
  <si>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</si>
  <si>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</si>
  <si>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</si>
  <si>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</si>
  <si>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</si>
  <si>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</si>
  <si>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</si>
  <si>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</si>
  <si>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</si>
  <si>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</si>
  <si>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</si>
  <si>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</si>
  <si>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</si>
  <si>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</si>
  <si>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</si>
  <si>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</si>
  <si>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</si>
  <si>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</si>
  <si>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</si>
  <si>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</si>
  <si>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</si>
  <si>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</si>
  <si>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</si>
  <si>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</si>
  <si>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</si>
  <si>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</si>
  <si>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</si>
  <si>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</si>
  <si>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</si>
  <si>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</si>
  <si>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</si>
  <si>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</si>
  <si>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</si>
  <si>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</si>
  <si>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</si>
  <si>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</si>
  <si>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</si>
  <si>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</si>
  <si>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</si>
  <si>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</si>
  <si>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</si>
  <si>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</si>
  <si>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</si>
  <si>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</si>
  <si>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</si>
  <si>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</si>
  <si>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</si>
  <si>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</si>
  <si>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</si>
  <si>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</si>
  <si>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</si>
  <si>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</si>
  <si>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</si>
  <si>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</si>
  <si>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</si>
  <si>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</si>
  <si>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</si>
  <si>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</si>
  <si>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</si>
  <si>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</si>
  <si>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</si>
  <si>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</si>
  <si>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</si>
  <si>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</si>
  <si>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</si>
  <si>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</si>
  <si>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</si>
  <si>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</si>
  <si>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</si>
  <si>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</si>
  <si>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</si>
  <si>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</si>
  <si>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</si>
  <si>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</si>
  <si>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</si>
  <si>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</si>
  <si>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</si>
  <si>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</si>
  <si>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</si>
  <si>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</si>
  <si>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</si>
  <si>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</si>
  <si>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</si>
  <si>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</si>
  <si>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</si>
  <si>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</si>
  <si>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</si>
  <si>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</si>
  <si>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</si>
  <si>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</si>
  <si>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</si>
  <si>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</si>
  <si>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</si>
  <si>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</si>
  <si>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</si>
  <si>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</si>
  <si>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</si>
  <si>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</si>
  <si>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</si>
  <si>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</si>
  <si>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</si>
  <si>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</si>
  <si>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</si>
  <si>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</si>
  <si>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</si>
  <si>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</si>
  <si>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</si>
  <si>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</si>
  <si>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</si>
  <si>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</si>
  <si>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</si>
  <si>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</si>
  <si>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</si>
  <si>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</si>
  <si>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</si>
  <si>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</si>
  <si>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</si>
  <si>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</si>
  <si>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</si>
  <si>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</si>
  <si>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</si>
  <si>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</si>
  <si>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</si>
  <si>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</si>
  <si>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</si>
  <si>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</si>
  <si>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</si>
  <si>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</si>
  <si>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</si>
  <si>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</si>
  <si>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</si>
  <si>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</si>
  <si>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</si>
  <si>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</si>
  <si>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</si>
  <si>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</si>
  <si>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</si>
  <si>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</si>
  <si>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</si>
  <si>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</si>
  <si>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</si>
  <si>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</si>
  <si>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</si>
  <si>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</si>
  <si>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</si>
  <si>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</si>
  <si>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</si>
  <si>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</si>
  <si>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</si>
  <si>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</si>
  <si>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</si>
  <si>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</si>
  <si>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</si>
  <si>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</si>
  <si>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</si>
  <si>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</si>
  <si>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</si>
  <si>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</si>
  <si>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</si>
  <si>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</si>
  <si>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</si>
  <si>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</si>
  <si>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</si>
  <si>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</si>
  <si>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</si>
  <si>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</si>
  <si>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</si>
  <si>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</si>
  <si>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</si>
  <si>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</si>
  <si>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</si>
  <si>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</si>
  <si>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</si>
  <si>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</si>
  <si>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</si>
  <si>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</si>
  <si>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</si>
  <si>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</si>
  <si>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</si>
  <si>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</si>
  <si>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</si>
  <si>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</si>
  <si>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</si>
  <si>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</si>
  <si>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</si>
  <si>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</si>
  <si>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</si>
  <si>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</si>
  <si>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</si>
  <si>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</si>
  <si>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</si>
  <si>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</si>
  <si>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</si>
  <si>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</si>
  <si>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</si>
  <si>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</si>
  <si>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</si>
  <si>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</si>
  <si>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</si>
  <si>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</si>
  <si>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</si>
  <si>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</si>
  <si>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</si>
  <si>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</si>
  <si>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</si>
  <si>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</si>
  <si>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</si>
  <si>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</si>
  <si>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</si>
  <si>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</si>
  <si>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</si>
  <si>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</si>
  <si>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</si>
  <si>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</si>
  <si>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</si>
  <si>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</si>
  <si>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</si>
  <si>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</si>
  <si>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</si>
  <si>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</si>
  <si>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</si>
  <si>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</si>
  <si>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</si>
  <si>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</si>
  <si>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</si>
  <si>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</si>
  <si>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</si>
  <si>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</si>
  <si>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</si>
  <si>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</si>
  <si>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</si>
  <si>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</si>
  <si>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</si>
  <si>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</si>
  <si>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</si>
  <si>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</si>
  <si>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</si>
  <si>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</si>
  <si>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</si>
  <si>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</si>
  <si>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</si>
  <si>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</si>
  <si>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</si>
  <si>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</si>
  <si>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</si>
  <si>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</si>
  <si>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</si>
  <si>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</si>
  <si>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</si>
  <si>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</si>
  <si>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</si>
  <si>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</si>
  <si>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</si>
  <si>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</si>
  <si>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</si>
  <si>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</si>
  <si>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</si>
  <si>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</si>
  <si>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</si>
  <si>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</si>
  <si>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</si>
  <si>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</si>
  <si>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</si>
  <si>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</si>
  <si>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</si>
  <si>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</si>
  <si>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</si>
  <si>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</si>
  <si>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</si>
  <si>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</si>
  <si>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</si>
  <si>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</si>
  <si>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</si>
  <si>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</si>
  <si>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</si>
  <si>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</si>
  <si>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</si>
  <si>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</si>
  <si>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</si>
  <si>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</si>
  <si>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</si>
  <si>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</si>
  <si>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</si>
  <si>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</si>
  <si>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</si>
  <si>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</si>
  <si>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</si>
  <si>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</si>
  <si>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</si>
  <si>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</si>
  <si>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</si>
  <si>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</si>
  <si>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</si>
  <si>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</si>
  <si>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</si>
  <si>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</si>
  <si>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</si>
  <si>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</si>
  <si>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</si>
  <si>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</si>
  <si>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</si>
  <si>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</si>
  <si>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</si>
  <si>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</si>
  <si>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</si>
  <si>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</si>
  <si>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</si>
  <si>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</si>
  <si>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</si>
  <si>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</si>
  <si>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</si>
  <si>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</si>
  <si>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</si>
  <si>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</si>
  <si>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</si>
  <si>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</si>
  <si>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</si>
  <si>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</si>
  <si>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</si>
  <si>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</si>
  <si>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</si>
  <si>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</si>
  <si>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</si>
  <si>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</si>
  <si>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</si>
  <si>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</si>
  <si>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</si>
  <si>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</si>
  <si>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</si>
  <si>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</si>
  <si>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</si>
  <si>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</si>
  <si>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</si>
  <si>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</si>
  <si>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</si>
  <si>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</si>
  <si>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</si>
  <si>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</si>
  <si>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</si>
  <si>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</si>
  <si>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</si>
  <si>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</si>
  <si>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</si>
  <si>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</si>
  <si>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</si>
  <si>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</si>
  <si>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</si>
  <si>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</si>
  <si>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</si>
  <si>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</si>
  <si>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</si>
  <si>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</si>
  <si>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</si>
  <si>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</si>
  <si>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</si>
  <si>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</si>
  <si>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</si>
  <si>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</si>
  <si>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</si>
  <si>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</si>
  <si>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</si>
  <si>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</si>
  <si>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</si>
  <si>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</si>
  <si>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</si>
  <si>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</si>
  <si>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</si>
  <si>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</si>
  <si>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</si>
  <si>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</si>
  <si>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</si>
  <si>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</si>
  <si>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</si>
  <si>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</si>
  <si>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</si>
  <si>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</si>
  <si>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</si>
  <si>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</si>
  <si>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</si>
  <si>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</si>
  <si>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</si>
  <si>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</si>
  <si>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</si>
  <si>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</si>
  <si>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</si>
  <si>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</si>
  <si>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</si>
  <si>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</si>
  <si>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</si>
  <si>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</si>
  <si>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</si>
  <si>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</si>
  <si>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</si>
  <si>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</si>
  <si>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</si>
  <si>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</si>
  <si>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</si>
  <si>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</si>
  <si>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</si>
  <si>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</si>
  <si>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</si>
  <si>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</si>
  <si>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</si>
  <si>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</si>
  <si>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</si>
  <si>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</si>
  <si>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</si>
  <si>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</si>
  <si>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</si>
  <si>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</si>
  <si>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</si>
  <si>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</si>
  <si>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</si>
  <si>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</si>
  <si>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</si>
  <si>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</si>
  <si>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</si>
  <si>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</si>
  <si>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</si>
  <si>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</si>
  <si>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</si>
  <si>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</si>
  <si>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</si>
  <si>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</si>
  <si>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</si>
  <si>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</si>
  <si>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</si>
  <si>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</si>
  <si>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</si>
  <si>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</si>
  <si>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</si>
  <si>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</si>
  <si>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</si>
  <si>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</si>
  <si>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</si>
  <si>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</si>
  <si>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</si>
  <si>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</si>
  <si>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</si>
  <si>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</si>
  <si>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</si>
  <si>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</si>
  <si>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</si>
  <si>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</si>
  <si>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</si>
  <si>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</si>
  <si>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</si>
  <si>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</si>
  <si>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</si>
  <si>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</si>
  <si>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</si>
  <si>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</si>
  <si>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</si>
  <si>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</si>
  <si>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</si>
  <si>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</si>
  <si>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</si>
  <si>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</si>
  <si>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</si>
  <si>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</si>
  <si>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</si>
  <si>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</si>
  <si>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</si>
  <si>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</si>
  <si>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</si>
  <si>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</si>
  <si>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</si>
  <si>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</si>
  <si>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</si>
  <si>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</si>
  <si>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</si>
  <si>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</si>
  <si>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</si>
  <si>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</si>
  <si>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</si>
  <si>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</si>
  <si>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</si>
  <si>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</si>
  <si>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</si>
  <si>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</si>
  <si>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</si>
  <si>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</si>
  <si>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</si>
  <si>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</si>
  <si>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</si>
  <si>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</si>
  <si>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</si>
  <si>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</si>
  <si>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</si>
  <si>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</si>
  <si>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</si>
  <si>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</si>
  <si>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</si>
  <si>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</si>
  <si>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</si>
  <si>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</si>
  <si>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</si>
  <si>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</si>
  <si>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</si>
  <si>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</si>
  <si>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</si>
  <si>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</si>
  <si>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</si>
  <si>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</si>
  <si>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</si>
  <si>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</si>
  <si>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</si>
  <si>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</si>
  <si>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</si>
  <si>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</si>
  <si>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</si>
  <si>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</si>
  <si>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</si>
  <si>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</si>
  <si>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</si>
  <si>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</si>
  <si>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</si>
  <si>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</si>
  <si>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</si>
  <si>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</si>
  <si>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</si>
  <si>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</si>
  <si>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</si>
  <si>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</si>
  <si>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</si>
  <si>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</si>
  <si>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</si>
  <si>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</si>
  <si>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</si>
  <si>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</si>
  <si>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</si>
  <si>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</si>
  <si>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</si>
  <si>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</si>
  <si>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</si>
  <si>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</si>
  <si>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</si>
  <si>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</si>
  <si>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</si>
  <si>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</si>
  <si>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</si>
  <si>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</si>
  <si>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</si>
  <si>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</si>
  <si>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</si>
  <si>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</si>
  <si>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</si>
  <si>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</si>
  <si>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</si>
  <si>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</si>
  <si>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</si>
  <si>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</si>
  <si>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</si>
  <si>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</si>
  <si>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</si>
  <si>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</si>
  <si>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</si>
  <si>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</si>
  <si>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</si>
  <si>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</si>
  <si>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</si>
  <si>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</si>
  <si>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</si>
  <si>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</si>
  <si>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</si>
  <si>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</si>
  <si>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</si>
  <si>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</si>
  <si>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</si>
  <si>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</si>
  <si>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</si>
  <si>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</si>
  <si>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</si>
  <si>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</si>
  <si>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</si>
  <si>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</si>
  <si>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</si>
  <si>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</si>
  <si>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</si>
  <si>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</si>
  <si>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</si>
  <si>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</si>
  <si>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</si>
  <si>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</si>
  <si>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</si>
  <si>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</si>
  <si>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</si>
  <si>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</si>
  <si>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</si>
  <si>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</si>
  <si>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</si>
  <si>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</si>
  <si>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</si>
  <si>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</si>
  <si>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</si>
  <si>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</si>
  <si>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</si>
  <si>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</si>
  <si>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</si>
  <si>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</si>
  <si>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</si>
  <si>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</si>
  <si>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</si>
  <si>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</si>
  <si>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</si>
  <si>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</si>
  <si>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</si>
  <si>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</si>
  <si>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</si>
  <si>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</si>
  <si>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</si>
  <si>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</si>
  <si>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</si>
  <si>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</si>
  <si>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</si>
  <si>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</si>
  <si>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</si>
  <si>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</si>
  <si>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</si>
  <si>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</si>
  <si>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</si>
  <si>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</si>
  <si>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</si>
  <si>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</si>
  <si>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</si>
  <si>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</si>
  <si>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</si>
  <si>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</si>
  <si>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</si>
  <si>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</si>
  <si>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</si>
  <si>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</si>
  <si>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</si>
  <si>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</si>
  <si>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</si>
  <si>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</si>
  <si>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</si>
  <si>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</si>
  <si>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</si>
  <si>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</si>
  <si>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</si>
  <si>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</si>
  <si>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</si>
  <si>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</si>
  <si>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</si>
  <si>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</si>
  <si>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</si>
  <si>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</si>
  <si>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</si>
  <si>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</si>
  <si>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</si>
  <si>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</si>
  <si>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</si>
  <si>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</si>
  <si>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</si>
  <si>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</si>
  <si>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</si>
  <si>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</si>
  <si>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</si>
  <si>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</si>
  <si>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</si>
  <si>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</si>
  <si>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</si>
  <si>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</si>
  <si>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</si>
  <si>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</si>
  <si>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</si>
  <si>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</si>
  <si>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</si>
  <si>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</si>
  <si>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</si>
  <si>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</si>
  <si>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</si>
  <si>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</si>
  <si>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</si>
  <si>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</si>
  <si>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</si>
  <si>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</si>
  <si>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</si>
  <si>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</si>
  <si>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</si>
  <si>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</si>
  <si>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</si>
  <si>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</si>
  <si>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</si>
  <si>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</si>
  <si>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</si>
  <si>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</si>
  <si>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</si>
  <si>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</si>
  <si>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</si>
  <si>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</si>
  <si>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</si>
  <si>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</si>
  <si>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</si>
  <si>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</si>
  <si>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</si>
  <si>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</si>
  <si>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</si>
  <si>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</si>
  <si>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</si>
  <si>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</si>
  <si>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</si>
  <si>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</si>
  <si>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</si>
  <si>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</si>
  <si>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</si>
  <si>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</si>
  <si>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</si>
  <si>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</si>
  <si>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</si>
  <si>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</si>
  <si>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</si>
  <si>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</si>
  <si>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</si>
  <si>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</si>
  <si>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</si>
  <si>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</si>
  <si>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</si>
  <si>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</si>
  <si>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</si>
  <si>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</si>
  <si>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</si>
  <si>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</si>
  <si>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</si>
  <si>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</si>
  <si>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</si>
  <si>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</si>
  <si>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</si>
  <si>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</si>
  <si>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</si>
  <si>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</si>
  <si>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</si>
  <si>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</si>
  <si>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</si>
  <si>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</si>
  <si>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</si>
  <si>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</si>
  <si>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</si>
  <si>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</si>
  <si>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</si>
  <si>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</si>
  <si>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</si>
  <si>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</si>
  <si>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</si>
  <si>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</si>
  <si>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</si>
  <si>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</si>
  <si>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</si>
  <si>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</si>
  <si>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</si>
  <si>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</si>
  <si>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</si>
  <si>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</si>
  <si>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</si>
  <si>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</si>
  <si>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</si>
  <si>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</si>
  <si>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</si>
  <si>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</si>
  <si>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</si>
  <si>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</si>
  <si>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</si>
  <si>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</si>
  <si>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</si>
  <si>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</si>
  <si>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</si>
  <si>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</si>
  <si>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</si>
  <si>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</si>
  <si>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</si>
  <si>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</si>
  <si>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</si>
  <si>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</si>
  <si>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</si>
  <si>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</si>
  <si>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</si>
  <si>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</si>
  <si>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</si>
  <si>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</si>
  <si>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</si>
  <si>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</si>
  <si>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</si>
  <si>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</si>
  <si>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</si>
  <si>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</si>
  <si>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</si>
  <si>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</si>
  <si>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</si>
  <si>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</si>
  <si>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</si>
  <si>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</si>
  <si>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</si>
  <si>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</si>
  <si>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</si>
  <si>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</si>
  <si>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</si>
  <si>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</si>
  <si>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</si>
  <si>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</si>
  <si>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</si>
  <si>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</si>
  <si>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</si>
  <si>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</si>
  <si>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</si>
  <si>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</si>
  <si>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</si>
  <si>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</si>
  <si>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</si>
  <si>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</si>
  <si>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</si>
  <si>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</si>
  <si>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</si>
  <si>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</si>
  <si>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</si>
  <si>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</si>
  <si>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</si>
  <si>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</si>
  <si>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</si>
  <si>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</si>
  <si>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</si>
  <si>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</si>
  <si>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</si>
  <si>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</si>
  <si>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</si>
  <si>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</si>
  <si>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</si>
  <si>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</si>
  <si>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</si>
  <si>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</si>
  <si>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</si>
  <si>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</si>
  <si>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</si>
  <si>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</si>
  <si>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</si>
  <si>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</si>
  <si>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</si>
  <si>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</si>
  <si>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</si>
  <si>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</si>
  <si>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</si>
  <si>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</si>
  <si>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</si>
  <si>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</si>
  <si>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</si>
  <si>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</si>
  <si>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</si>
  <si>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</si>
  <si>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</si>
  <si>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</si>
  <si>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</si>
  <si>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</si>
  <si>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</si>
  <si>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</si>
  <si>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</si>
  <si>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</si>
  <si>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</si>
  <si>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</si>
  <si>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</si>
  <si>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</si>
  <si>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</si>
  <si>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</si>
  <si>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</si>
  <si>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</si>
  <si>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</si>
  <si>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</si>
  <si>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</si>
  <si>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</si>
  <si>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</si>
  <si>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</si>
  <si>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</si>
  <si>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</si>
  <si>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</si>
  <si>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</si>
  <si>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</si>
  <si>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</si>
  <si>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</si>
  <si>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</si>
  <si>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</si>
  <si>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</si>
  <si>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</si>
  <si>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</si>
  <si>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</si>
  <si>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</si>
  <si>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</si>
  <si>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</si>
  <si>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</si>
  <si>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</si>
  <si>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</si>
  <si>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</si>
  <si>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</si>
  <si>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</si>
  <si>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</si>
  <si>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</si>
  <si>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</si>
  <si>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</si>
  <si>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</si>
  <si>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</si>
  <si>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</si>
  <si>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</si>
  <si>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</si>
  <si>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</si>
  <si>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</si>
  <si>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</si>
  <si>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</si>
  <si>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</si>
  <si>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</si>
  <si>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</si>
  <si>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</si>
  <si>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</si>
  <si>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</si>
  <si>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</si>
  <si>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</si>
  <si>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</si>
  <si>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</si>
  <si>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</si>
  <si>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</si>
  <si>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</si>
  <si>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</si>
  <si>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</si>
  <si>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</si>
  <si>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</si>
  <si>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</si>
  <si>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</si>
  <si>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</si>
  <si>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</si>
  <si>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</si>
  <si>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</si>
  <si>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</si>
  <si>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</si>
  <si>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</si>
  <si>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</si>
  <si>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</si>
  <si>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</si>
  <si>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</si>
  <si>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</si>
  <si>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</si>
  <si>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</si>
  <si>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</si>
  <si>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</si>
  <si>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</si>
  <si>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</si>
  <si>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</si>
  <si>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</si>
  <si>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</si>
  <si>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</si>
  <si>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</si>
  <si>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</si>
  <si>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</si>
  <si>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</si>
  <si>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</si>
  <si>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</si>
  <si>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</si>
  <si>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</si>
  <si>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</si>
  <si>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</si>
  <si>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</si>
  <si>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</si>
  <si>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</si>
  <si>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</si>
  <si>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</si>
  <si>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</si>
  <si>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</si>
  <si>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</si>
  <si>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</si>
  <si>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</si>
  <si>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</si>
  <si>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</si>
  <si>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</si>
  <si>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</si>
  <si>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</si>
  <si>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</si>
  <si>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</si>
  <si>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</si>
  <si>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</si>
  <si>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</si>
  <si>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</si>
  <si>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</si>
  <si>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</si>
  <si>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</si>
  <si>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</si>
  <si>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</si>
  <si>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</si>
  <si>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</si>
  <si>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</si>
  <si>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</si>
  <si>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</si>
  <si>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</si>
  <si>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</si>
  <si>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</si>
  <si>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</si>
  <si>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</si>
  <si>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</si>
  <si>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</si>
  <si>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</si>
  <si>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</si>
  <si>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</si>
  <si>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</si>
  <si>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</si>
  <si>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</si>
  <si>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</si>
  <si>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</si>
  <si>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</si>
  <si>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</si>
  <si>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</si>
  <si>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</si>
  <si>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</si>
  <si>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</si>
  <si>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</si>
  <si>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</si>
  <si>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</si>
  <si>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</si>
  <si>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</si>
  <si>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</si>
  <si>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</si>
  <si>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</si>
  <si>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</si>
  <si>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</si>
  <si>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</si>
  <si>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</si>
  <si>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</si>
  <si>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</si>
  <si>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</si>
  <si>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</si>
  <si>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</si>
  <si>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</si>
  <si>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</si>
  <si>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</si>
  <si>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</si>
  <si>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</si>
  <si>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</si>
  <si>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</si>
  <si>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</si>
  <si>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</si>
  <si>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</si>
  <si>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</si>
  <si>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</si>
  <si>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</si>
  <si>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</si>
  <si>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</si>
  <si>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</si>
  <si>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</si>
  <si>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</si>
  <si>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</si>
  <si>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</si>
  <si>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</si>
  <si>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</si>
  <si>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</si>
  <si>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</si>
  <si>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</si>
  <si>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</si>
  <si>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</si>
  <si>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</si>
  <si>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</si>
  <si>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</si>
  <si>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</si>
  <si>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</si>
  <si>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</si>
  <si>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</si>
  <si>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</si>
  <si>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</si>
  <si>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</si>
  <si>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</si>
  <si>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</si>
  <si>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</si>
  <si>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</si>
  <si>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</si>
  <si>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</si>
  <si>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</si>
  <si>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</si>
  <si>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</si>
  <si>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</si>
  <si>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</si>
  <si>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</si>
  <si>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</si>
  <si>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</si>
  <si>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</si>
  <si>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</si>
  <si>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</si>
  <si>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</si>
  <si>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</si>
  <si>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</si>
  <si>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</si>
  <si>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</si>
  <si>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</si>
  <si>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</si>
  <si>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</si>
  <si>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</si>
  <si>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</si>
  <si>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</si>
  <si>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</si>
  <si>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</si>
  <si>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</si>
  <si>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</si>
  <si>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</si>
  <si>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</si>
  <si>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</si>
  <si>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</si>
  <si>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</si>
  <si>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</si>
  <si>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</si>
  <si>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</si>
  <si>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</si>
  <si>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</si>
  <si>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</si>
  <si>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</si>
  <si>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</si>
  <si>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</si>
  <si>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</si>
  <si>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</si>
  <si>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</si>
  <si>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</si>
  <si>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</si>
  <si>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</si>
  <si>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</si>
  <si>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</si>
  <si>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</si>
  <si>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</si>
  <si>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</si>
  <si>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</si>
  <si>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</si>
  <si>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</si>
  <si>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</si>
  <si>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</si>
  <si>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</si>
  <si>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</si>
  <si>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</si>
  <si>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</si>
  <si>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</si>
  <si>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</si>
  <si>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</si>
  <si>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</si>
  <si>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</si>
  <si>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</si>
  <si>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</si>
  <si>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</si>
  <si>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</si>
  <si>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</si>
  <si>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</si>
  <si>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</si>
  <si>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</si>
  <si>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</si>
  <si>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</si>
  <si>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</si>
  <si>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</si>
  <si>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</si>
  <si>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</si>
  <si>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</si>
  <si>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</si>
  <si>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</si>
  <si>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</si>
  <si>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</si>
  <si>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</si>
  <si>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</si>
  <si>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</si>
  <si>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</si>
  <si>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</si>
  <si>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</si>
  <si>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</si>
  <si>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</si>
  <si>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</si>
  <si>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</si>
  <si>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</si>
  <si>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</si>
  <si>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</si>
  <si>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</si>
  <si>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</si>
  <si>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</si>
  <si>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</si>
  <si>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</si>
  <si>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</si>
  <si>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</si>
  <si>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</si>
  <si>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</si>
  <si>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</si>
  <si>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</si>
  <si>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</si>
  <si>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</si>
  <si>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</si>
  <si>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</si>
  <si>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</si>
  <si>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</si>
  <si>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</si>
  <si>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</si>
  <si>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</si>
  <si>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</si>
  <si>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</si>
  <si>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</si>
  <si>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</si>
  <si>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</si>
  <si>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</si>
  <si>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</si>
  <si>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</si>
  <si>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</si>
  <si>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</si>
  <si>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</si>
  <si>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</si>
  <si>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</si>
  <si>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</si>
  <si>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</si>
  <si>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</si>
  <si>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</si>
  <si>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</si>
  <si>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</si>
  <si>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</si>
  <si>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</si>
  <si>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</si>
  <si>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</si>
  <si>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</si>
  <si>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</si>
  <si>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</si>
  <si>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</si>
  <si>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</si>
  <si>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</si>
  <si>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</si>
  <si>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</si>
  <si>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</si>
  <si>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</si>
  <si>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</si>
  <si>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</si>
  <si>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</si>
  <si>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</si>
  <si>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</si>
  <si>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</si>
  <si>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</si>
  <si>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</si>
  <si>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</si>
  <si>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</si>
  <si>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</si>
  <si>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</si>
  <si>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</si>
  <si>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</si>
  <si>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</si>
  <si>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</si>
  <si>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</si>
  <si>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</si>
  <si>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</si>
  <si>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</si>
  <si>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</si>
  <si>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</si>
  <si>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</si>
  <si>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</si>
  <si>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</si>
  <si>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</si>
  <si>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</si>
  <si>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</si>
  <si>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</si>
  <si>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</si>
  <si>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</si>
  <si>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</si>
  <si>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</si>
  <si>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</si>
  <si>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</si>
  <si>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</si>
  <si>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</si>
  <si>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</si>
  <si>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</si>
  <si>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</si>
  <si>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</si>
  <si>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</si>
  <si>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</si>
  <si>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</si>
  <si>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</si>
  <si>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</si>
  <si>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</si>
  <si>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</si>
  <si>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</si>
  <si>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</si>
  <si>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</si>
  <si>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</si>
  <si>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</si>
  <si>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</si>
  <si>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</si>
  <si>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</si>
  <si>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</si>
  <si>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</si>
  <si>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</si>
  <si>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</si>
  <si>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</si>
  <si>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</si>
  <si>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</si>
  <si>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</si>
  <si>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</si>
  <si>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</si>
  <si>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</si>
  <si>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</si>
  <si>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</si>
  <si>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</si>
  <si>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</si>
  <si>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</si>
  <si>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</si>
  <si>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</si>
  <si>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</si>
  <si>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</si>
  <si>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</si>
  <si>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</si>
  <si>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</si>
  <si>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</si>
  <si>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</si>
  <si>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</si>
  <si>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</si>
  <si>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</si>
  <si>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</si>
  <si>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</si>
  <si>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</si>
  <si>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</si>
  <si>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</si>
  <si>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</si>
  <si>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</si>
  <si>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</si>
  <si>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</si>
  <si>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</si>
  <si>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</si>
  <si>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</si>
  <si>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</si>
  <si>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</si>
  <si>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</si>
  <si>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</si>
  <si>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</si>
  <si>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</si>
  <si>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</si>
  <si>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</si>
  <si>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</si>
  <si>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</si>
  <si>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</si>
  <si>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</si>
  <si>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</si>
  <si>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</si>
  <si>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</si>
  <si>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</si>
  <si>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</si>
  <si>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</si>
  <si>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</si>
  <si>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</si>
  <si>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</si>
  <si>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</si>
  <si>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</si>
  <si>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</si>
  <si>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</si>
  <si>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</si>
  <si>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</si>
  <si>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</si>
  <si>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</si>
  <si>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</si>
  <si>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</si>
  <si>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</si>
  <si>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</si>
  <si>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</si>
  <si>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</si>
  <si>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</si>
  <si>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</si>
  <si>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</si>
  <si>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</si>
  <si>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</si>
  <si>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</si>
  <si>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</si>
  <si>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</si>
  <si>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</si>
  <si>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</si>
  <si>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</si>
  <si>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</si>
  <si>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</si>
  <si>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</si>
  <si>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</si>
  <si>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</si>
  <si>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</si>
  <si>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</si>
  <si>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</si>
  <si>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</si>
  <si>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</si>
  <si>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</si>
  <si>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</si>
  <si>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</si>
  <si>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</si>
  <si>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</si>
  <si>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</si>
  <si>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</si>
  <si>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</si>
  <si>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</si>
  <si>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</si>
  <si>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</si>
  <si>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</si>
  <si>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</si>
  <si>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</si>
  <si>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</si>
  <si>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</si>
  <si>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</si>
  <si>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</si>
  <si>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</si>
  <si>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</si>
  <si>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</si>
  <si>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</si>
  <si>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</si>
  <si>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</si>
  <si>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</si>
  <si>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</si>
  <si>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</si>
  <si>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</si>
  <si>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</si>
  <si>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</si>
  <si>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</si>
  <si>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</si>
  <si>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</si>
  <si>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</si>
  <si>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</si>
  <si>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</si>
  <si>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</si>
  <si>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</si>
  <si>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</si>
  <si>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</si>
  <si>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</si>
  <si>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</si>
  <si>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</si>
  <si>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</si>
  <si>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</si>
  <si>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</si>
  <si>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</si>
  <si>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</si>
  <si>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</si>
  <si>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</si>
  <si>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</si>
  <si>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</si>
  <si>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</si>
  <si>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</si>
  <si>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</si>
  <si>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</si>
  <si>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</si>
  <si>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</si>
  <si>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</si>
  <si>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</si>
  <si>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</si>
  <si>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</si>
  <si>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</si>
  <si>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</si>
  <si>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</si>
  <si>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</si>
  <si>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</si>
  <si>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</si>
  <si>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</si>
  <si>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</si>
  <si>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</si>
  <si>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</si>
  <si>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</si>
  <si>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</si>
  <si>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</si>
  <si>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</si>
  <si>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</si>
  <si>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</si>
  <si>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</si>
  <si>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</si>
  <si>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</si>
  <si>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</si>
  <si>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</si>
  <si>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</si>
  <si>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</si>
  <si>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</si>
  <si>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</si>
  <si>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</si>
  <si>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</si>
  <si>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</si>
  <si>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</si>
  <si>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</si>
  <si>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</si>
  <si>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</si>
  <si>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</si>
  <si>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</si>
  <si>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</si>
  <si>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</si>
  <si>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</si>
  <si>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</si>
  <si>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</si>
  <si>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</si>
  <si>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</si>
  <si>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</si>
  <si>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</si>
  <si>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</si>
  <si>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</si>
  <si>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</si>
  <si>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</si>
  <si>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</si>
  <si>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</si>
  <si>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</si>
  <si>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</si>
  <si>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</si>
  <si>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</si>
  <si>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</si>
  <si>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</si>
  <si>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</si>
  <si>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</si>
  <si>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</si>
  <si>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</si>
  <si>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</si>
  <si>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</si>
  <si>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</si>
  <si>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</si>
  <si>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</si>
  <si>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</si>
  <si>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</si>
  <si>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</si>
  <si>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</si>
  <si>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</si>
  <si>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</si>
  <si>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</si>
  <si>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</si>
  <si>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</si>
  <si>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</si>
  <si>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</si>
  <si>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</si>
  <si>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</si>
  <si>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</si>
  <si>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</si>
  <si>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</si>
  <si>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</si>
  <si>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</si>
  <si>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</si>
  <si>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</si>
  <si>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</si>
  <si>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</si>
  <si>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</si>
  <si>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</si>
  <si>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</si>
  <si>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</si>
  <si>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</si>
  <si>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</si>
  <si>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</si>
  <si>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</si>
  <si>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</si>
  <si>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</si>
  <si>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</si>
  <si>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</si>
  <si>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</si>
  <si>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</si>
  <si>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</si>
  <si>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</si>
  <si>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</si>
  <si>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</si>
  <si>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</si>
  <si>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</si>
  <si>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</si>
  <si>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</si>
  <si>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</si>
  <si>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</si>
  <si>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</si>
  <si>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</si>
  <si>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</si>
  <si>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</si>
  <si>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</si>
  <si>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</si>
  <si>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</si>
  <si>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</si>
  <si>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</si>
  <si>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</si>
  <si>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</si>
  <si>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</si>
  <si>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</si>
  <si>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</si>
  <si>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</si>
  <si>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</si>
  <si>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</si>
  <si>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</si>
  <si>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</si>
  <si>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</si>
  <si>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</si>
  <si>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</si>
  <si>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</si>
  <si>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</si>
  <si>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</si>
  <si>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</si>
  <si>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</si>
  <si>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</si>
  <si>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</si>
  <si>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</si>
  <si>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</si>
  <si>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</si>
  <si>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</si>
  <si>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</si>
  <si>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</si>
  <si>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</si>
  <si>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</si>
  <si>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</si>
  <si>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</si>
  <si>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</si>
  <si>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</si>
  <si>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</si>
  <si>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</si>
  <si>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</si>
  <si>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</si>
  <si>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</si>
  <si>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</si>
  <si>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</si>
  <si>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</si>
  <si>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</si>
  <si>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</si>
  <si>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</si>
  <si>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</si>
  <si>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</si>
  <si>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</si>
  <si>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</si>
  <si>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</si>
  <si>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</si>
  <si>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</si>
  <si>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</si>
  <si>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</si>
  <si>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</si>
  <si>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</si>
  <si>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</si>
  <si>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</si>
  <si>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</si>
  <si>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</si>
  <si>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</si>
  <si>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</si>
  <si>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</si>
  <si>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</si>
  <si>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</si>
  <si>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</si>
  <si>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</si>
  <si>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</si>
  <si>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</si>
  <si>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</si>
  <si>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</si>
  <si>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</si>
  <si>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</si>
  <si>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</si>
  <si>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</si>
  <si>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</si>
  <si>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</si>
  <si>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</si>
  <si>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</si>
  <si>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</si>
  <si>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</si>
  <si>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</si>
  <si>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</si>
  <si>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</si>
  <si>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</si>
  <si>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</si>
  <si>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</si>
  <si>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</si>
  <si>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</si>
  <si>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</si>
  <si>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</si>
  <si>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</si>
  <si>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</si>
  <si>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</si>
  <si>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</si>
  <si>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</si>
  <si>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</si>
  <si>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</si>
  <si>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</si>
  <si>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</si>
  <si>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</si>
  <si>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</si>
  <si>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</si>
  <si>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</si>
  <si>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</si>
  <si>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</si>
  <si>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</si>
  <si>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</si>
  <si>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</si>
  <si>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</si>
  <si>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</si>
  <si>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</si>
  <si>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</si>
  <si>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</si>
  <si>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</si>
  <si>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</si>
  <si>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</si>
  <si>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</si>
  <si>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</si>
  <si>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</si>
  <si>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</si>
  <si>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</si>
  <si>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</si>
  <si>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</si>
  <si>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</si>
  <si>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</si>
  <si>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</si>
  <si>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</si>
  <si>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</si>
  <si>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</si>
  <si>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</si>
  <si>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</si>
  <si>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</si>
  <si>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</si>
  <si>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</si>
  <si>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</si>
  <si>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</si>
  <si>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</si>
  <si>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</si>
  <si>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</si>
  <si>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</si>
  <si>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</si>
  <si>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</si>
  <si>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</si>
  <si>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</si>
  <si>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</si>
  <si>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</si>
  <si>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</si>
  <si>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</si>
  <si>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</si>
  <si>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</si>
  <si>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</si>
  <si>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</si>
  <si>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</si>
  <si>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</si>
  <si>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</si>
  <si>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</si>
  <si>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</si>
  <si>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</si>
  <si>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</si>
  <si>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</si>
  <si>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</si>
  <si>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</si>
  <si>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</si>
  <si>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</si>
  <si>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</si>
  <si>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</si>
  <si>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</si>
  <si>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</si>
  <si>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</si>
  <si>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</si>
  <si>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</si>
  <si>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</si>
  <si>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</si>
  <si>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</si>
  <si>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</si>
  <si>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</si>
  <si>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</si>
  <si>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</si>
  <si>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</si>
  <si>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</si>
  <si>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</si>
  <si>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</si>
  <si>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</si>
  <si>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</si>
  <si>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</si>
  <si>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</si>
  <si>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</si>
  <si>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</si>
  <si>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</si>
  <si>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</si>
  <si>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</si>
  <si>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</si>
  <si>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</si>
  <si>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</si>
  <si>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</si>
  <si>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</si>
  <si>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</si>
  <si>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</si>
  <si>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</si>
  <si>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</si>
  <si>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</si>
  <si>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</si>
  <si>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</si>
  <si>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</si>
  <si>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</si>
  <si>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</si>
  <si>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</si>
  <si>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</si>
  <si>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</si>
  <si>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</si>
  <si>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</si>
  <si>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</si>
  <si>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</si>
  <si>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</si>
  <si>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</si>
  <si>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</si>
  <si>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</si>
  <si>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</si>
  <si>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</si>
  <si>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</si>
  <si>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</si>
  <si>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</si>
  <si>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</si>
  <si>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</si>
  <si>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</si>
  <si>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</si>
  <si>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</si>
  <si>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</si>
  <si>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</si>
  <si>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</si>
  <si>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</si>
  <si>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</si>
  <si>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</si>
  <si>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</si>
  <si>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</si>
  <si>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</si>
  <si>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</si>
  <si>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</si>
  <si>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</si>
  <si>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</si>
  <si>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</si>
  <si>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</si>
  <si>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</si>
  <si>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</si>
  <si>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</si>
  <si>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</si>
  <si>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</si>
  <si>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</si>
  <si>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</si>
  <si>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</si>
  <si>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</si>
  <si>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</si>
  <si>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</si>
  <si>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</si>
  <si>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</si>
  <si>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</si>
  <si>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</si>
  <si>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</si>
  <si>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</si>
  <si>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</si>
  <si>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</si>
  <si>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</si>
  <si>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</si>
  <si>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</si>
  <si>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</si>
  <si>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</si>
  <si>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</si>
  <si>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</si>
  <si>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</si>
  <si>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</si>
  <si>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</si>
  <si>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</si>
  <si>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</si>
  <si>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</si>
  <si>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</si>
  <si>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</si>
  <si>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</si>
  <si>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</si>
  <si>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</si>
  <si>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</si>
  <si>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</si>
  <si>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</si>
  <si>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</si>
  <si>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</si>
  <si>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</si>
  <si>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</si>
  <si>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</si>
  <si>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</si>
  <si>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</si>
  <si>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</si>
  <si>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</si>
  <si>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</si>
  <si>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</si>
  <si>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</si>
  <si>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</si>
  <si>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</si>
  <si>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</si>
  <si>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</si>
  <si>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</si>
  <si>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</si>
  <si>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</si>
  <si>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</si>
  <si>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</si>
  <si>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</si>
  <si>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</si>
  <si>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</si>
  <si>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</si>
  <si>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</si>
  <si>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</si>
  <si>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</si>
  <si>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</si>
  <si>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</si>
  <si>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</si>
  <si>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</si>
  <si>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</si>
  <si>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</si>
  <si>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</si>
  <si>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</si>
  <si>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</si>
  <si>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</si>
  <si>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</si>
  <si>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</si>
  <si>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</si>
  <si>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</si>
  <si>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</si>
  <si>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</si>
  <si>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</si>
  <si>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</si>
  <si>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</si>
  <si>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</si>
  <si>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</si>
  <si>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</si>
  <si>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</si>
  <si>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</si>
  <si>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</si>
  <si>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</si>
  <si>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</si>
  <si>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</si>
  <si>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</si>
  <si>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</si>
  <si>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</si>
  <si>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</si>
  <si>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</si>
  <si>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</si>
  <si>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</si>
  <si>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</si>
  <si>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</si>
  <si>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</si>
  <si>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</si>
  <si>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</si>
  <si>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</si>
  <si>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</si>
  <si>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</si>
  <si>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</si>
  <si>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</si>
  <si>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</si>
  <si>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</si>
  <si>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</si>
  <si>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</si>
  <si>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</si>
  <si>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</si>
  <si>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</si>
  <si>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</si>
  <si>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</si>
  <si>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</si>
  <si>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</si>
  <si>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</si>
  <si>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</si>
  <si>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</si>
  <si>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</si>
  <si>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</si>
  <si>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</si>
  <si>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</si>
  <si>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</si>
  <si>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</si>
  <si>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</si>
  <si>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</si>
  <si>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</si>
  <si>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</si>
  <si>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</si>
  <si>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</si>
  <si>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</si>
  <si>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</si>
  <si>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</si>
  <si>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</si>
  <si>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</si>
  <si>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</si>
  <si>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</si>
  <si>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</si>
  <si>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</si>
  <si>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</si>
  <si>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</si>
  <si>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</si>
  <si>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</si>
  <si>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</si>
  <si>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</si>
  <si>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</si>
  <si>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</si>
  <si>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</si>
  <si>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</si>
  <si>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</si>
  <si>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</si>
  <si>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</si>
  <si>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</si>
  <si>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</si>
  <si>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</si>
  <si>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</si>
  <si>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</si>
  <si>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</si>
  <si>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</si>
  <si>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</si>
  <si>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</si>
  <si>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</si>
  <si>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</si>
  <si>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</si>
  <si>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</si>
  <si>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</si>
  <si>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</si>
  <si>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</si>
  <si>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</si>
  <si>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</si>
  <si>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</si>
  <si>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</si>
  <si>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</si>
  <si>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</si>
  <si>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</si>
  <si>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</si>
  <si>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</si>
  <si>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</si>
  <si>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</si>
  <si>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</si>
  <si>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</si>
  <si>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</si>
  <si>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</si>
  <si>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</si>
  <si>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</si>
  <si>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</si>
  <si>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</si>
  <si>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</si>
  <si>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</si>
  <si>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</si>
  <si>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</si>
  <si>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</si>
  <si>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</si>
  <si>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</si>
  <si>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</si>
  <si>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</si>
  <si>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</si>
  <si>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</si>
  <si>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</si>
  <si>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</si>
  <si>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</si>
  <si>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</si>
  <si>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</si>
  <si>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</si>
  <si>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</si>
  <si>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</si>
  <si>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</si>
  <si>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</si>
  <si>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</si>
  <si>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</si>
  <si>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</si>
  <si>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</si>
  <si>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</si>
  <si>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</si>
  <si>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</si>
  <si>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</si>
  <si>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</si>
  <si>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</si>
  <si>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</si>
  <si>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</si>
  <si>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</si>
  <si>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</si>
  <si>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</si>
  <si>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</si>
  <si>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</si>
  <si>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</si>
  <si>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</si>
  <si>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</si>
  <si>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</si>
  <si>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</si>
  <si>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</si>
  <si>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</si>
  <si>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</si>
  <si>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</si>
  <si>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</si>
  <si>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</si>
  <si>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</si>
  <si>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</si>
  <si>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</si>
  <si>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</si>
  <si>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</si>
  <si>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</si>
  <si>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</si>
  <si>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</si>
  <si>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</si>
  <si>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</si>
  <si>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</si>
  <si>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</si>
  <si>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</si>
  <si>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</si>
  <si>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</si>
  <si>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</si>
  <si>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</si>
  <si>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</si>
  <si>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</si>
  <si>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</si>
  <si>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</si>
  <si>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</si>
  <si>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</si>
  <si>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</si>
  <si>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</si>
  <si>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</si>
  <si>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</si>
  <si>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</si>
  <si>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</si>
  <si>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</si>
  <si>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</si>
  <si>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</si>
  <si>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</si>
  <si>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</si>
  <si>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</si>
  <si>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</si>
  <si>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</si>
  <si>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</si>
  <si>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</si>
  <si>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</si>
  <si>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</si>
  <si>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</si>
  <si>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</si>
  <si>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</si>
  <si>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</si>
  <si>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</si>
  <si>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</si>
  <si>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</si>
  <si>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</si>
  <si>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</si>
  <si>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</si>
  <si>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</si>
  <si>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</si>
  <si>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</si>
  <si>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</si>
  <si>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</si>
  <si>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</si>
  <si>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</si>
  <si>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</si>
  <si>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</si>
  <si>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</si>
  <si>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</si>
  <si>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</si>
  <si>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</si>
  <si>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</si>
  <si>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</si>
  <si>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</si>
  <si>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</si>
  <si>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</si>
  <si>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</si>
  <si>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</si>
  <si>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</si>
  <si>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</si>
  <si>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</si>
  <si>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</si>
  <si>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</si>
  <si>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</si>
  <si>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</si>
  <si>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</si>
  <si>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</si>
  <si>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</si>
  <si>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</si>
  <si>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</si>
  <si>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</si>
  <si>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</si>
  <si>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</si>
  <si>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</si>
  <si>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</si>
  <si>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</si>
  <si>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</si>
  <si>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</si>
  <si>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</si>
  <si>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</si>
  <si>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</si>
  <si>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</si>
  <si>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</si>
  <si>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</si>
  <si>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</si>
  <si>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</si>
  <si>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</si>
  <si>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</si>
  <si>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</si>
  <si>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</si>
  <si>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</si>
  <si>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</si>
  <si>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</si>
  <si>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</si>
  <si>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</si>
  <si>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</si>
  <si>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</si>
  <si>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</si>
  <si>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</si>
  <si>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</si>
  <si>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</si>
  <si>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</si>
  <si>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</si>
  <si>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</si>
  <si>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</si>
  <si>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</si>
  <si>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</si>
  <si>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</si>
  <si>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</si>
  <si>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</si>
  <si>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</si>
  <si>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</si>
  <si>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</si>
  <si>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</si>
  <si>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</si>
  <si>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</si>
  <si>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</si>
  <si>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</si>
  <si>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</si>
  <si>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</si>
  <si>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</si>
  <si>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</si>
  <si>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</si>
  <si>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</si>
  <si>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</si>
  <si>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</si>
  <si>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</si>
  <si>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</si>
  <si>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</si>
  <si>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</si>
  <si>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</si>
  <si>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</si>
  <si>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</si>
  <si>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</si>
  <si>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</si>
  <si>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</si>
  <si>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</si>
  <si>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</si>
  <si>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</si>
  <si>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</si>
  <si>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</si>
  <si>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</si>
  <si>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</si>
  <si>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</si>
  <si>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</si>
  <si>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</si>
  <si>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</si>
  <si>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</si>
  <si>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</si>
  <si>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</si>
  <si>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</si>
  <si>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</si>
  <si>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</si>
  <si>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</si>
  <si>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</si>
  <si>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</si>
  <si>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</si>
  <si>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</si>
  <si>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</si>
  <si>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</si>
  <si>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</si>
  <si>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</si>
  <si>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</si>
  <si>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</si>
  <si>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</si>
  <si>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</si>
  <si>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</si>
  <si>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</si>
  <si>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</si>
  <si>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</si>
  <si>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</si>
  <si>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</si>
  <si>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</si>
  <si>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</si>
  <si>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</si>
  <si>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</si>
  <si>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</si>
  <si>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</si>
  <si>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</si>
  <si>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</si>
  <si>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</si>
  <si>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</si>
  <si>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</si>
  <si>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</si>
  <si>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</si>
  <si>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</si>
  <si>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</si>
  <si>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</si>
  <si>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</si>
  <si>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</si>
  <si>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</si>
  <si>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</si>
  <si>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</si>
  <si>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</si>
  <si>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</si>
  <si>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</si>
  <si>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</si>
  <si>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</si>
  <si>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</si>
  <si>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</si>
  <si>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</si>
  <si>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</si>
  <si>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</si>
  <si>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</si>
  <si>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</si>
  <si>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</si>
  <si>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</si>
  <si>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</si>
  <si>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</si>
  <si>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</si>
  <si>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</si>
  <si>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</si>
  <si>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</si>
  <si>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</si>
  <si>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</si>
  <si>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</si>
  <si>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</si>
  <si>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</si>
  <si>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</si>
  <si>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</si>
  <si>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</si>
  <si>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</si>
  <si>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</si>
  <si>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</si>
  <si>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</si>
  <si>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</si>
  <si>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</si>
  <si>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</si>
  <si>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</si>
  <si>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</si>
  <si>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</si>
  <si>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</si>
  <si>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</si>
  <si>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</si>
  <si>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</si>
  <si>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</si>
  <si>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</si>
  <si>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</si>
  <si>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</si>
  <si>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</si>
  <si>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</si>
  <si>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</si>
  <si>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</si>
  <si>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</si>
  <si>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</si>
  <si>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</si>
  <si>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</si>
  <si>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</si>
  <si>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</si>
  <si>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</si>
  <si>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</si>
  <si>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</si>
  <si>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</si>
  <si>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</si>
  <si>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</si>
  <si>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</si>
  <si>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</si>
  <si>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</si>
  <si>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</si>
  <si>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</si>
  <si>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</si>
  <si>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</si>
  <si>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</si>
  <si>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</si>
  <si>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</si>
  <si>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</si>
  <si>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</si>
  <si>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</si>
  <si>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</si>
  <si>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</si>
  <si>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</si>
  <si>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</si>
  <si>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</si>
  <si>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</si>
  <si>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</si>
  <si>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</si>
  <si>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</si>
  <si>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</si>
  <si>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</si>
  <si>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</si>
  <si>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</si>
  <si>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</si>
  <si>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</si>
  <si>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</si>
  <si>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</si>
  <si>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</si>
  <si>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</si>
  <si>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</si>
  <si>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</si>
  <si>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</si>
  <si>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</si>
  <si>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</si>
  <si>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</si>
  <si>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</si>
  <si>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</si>
  <si>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</si>
  <si>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</si>
  <si>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</si>
  <si>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</si>
  <si>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</si>
  <si>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</si>
  <si>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</si>
  <si>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</si>
  <si>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</si>
  <si>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</si>
  <si>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</si>
  <si>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</si>
  <si>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</si>
  <si>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</si>
  <si>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</si>
  <si>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</si>
  <si>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</si>
  <si>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</si>
  <si>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</si>
  <si>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</si>
  <si>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</si>
  <si>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</si>
  <si>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</si>
  <si>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</si>
  <si>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</si>
  <si>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</si>
  <si>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</si>
  <si>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</si>
  <si>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</si>
  <si>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</si>
  <si>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</si>
  <si>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</si>
  <si>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</si>
  <si>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</si>
  <si>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</si>
  <si>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</si>
  <si>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</si>
  <si>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</si>
  <si>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</si>
  <si>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</si>
  <si>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</si>
  <si>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</si>
  <si>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</si>
  <si>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</si>
  <si>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</si>
  <si>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</si>
  <si>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</si>
  <si>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</si>
  <si>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</si>
  <si>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</si>
  <si>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</si>
  <si>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</si>
  <si>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</si>
  <si>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</si>
  <si>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</si>
  <si>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</si>
  <si>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</si>
  <si>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</si>
  <si>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</si>
  <si>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</si>
  <si>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</si>
  <si>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</si>
  <si>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</si>
  <si>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</si>
  <si>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</si>
  <si>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</si>
  <si>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</si>
  <si>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</si>
  <si>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</si>
  <si>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</si>
  <si>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</si>
  <si>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</si>
  <si>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</si>
  <si>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</si>
  <si>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</si>
  <si>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</si>
  <si>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</si>
  <si>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</si>
  <si>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</si>
  <si>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</si>
  <si>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</si>
  <si>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</si>
  <si>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</si>
  <si>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</si>
  <si>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</si>
  <si>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</si>
  <si>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</si>
  <si>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</si>
  <si>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</si>
  <si>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</si>
  <si>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</si>
  <si>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</si>
  <si>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</si>
  <si>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</si>
  <si>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</si>
  <si>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</si>
  <si>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</si>
  <si>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</si>
  <si>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</si>
  <si>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</si>
  <si>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</si>
  <si>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</si>
  <si>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</si>
  <si>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</si>
  <si>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</si>
  <si>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</si>
  <si>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</si>
  <si>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</si>
  <si>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</si>
  <si>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</si>
  <si>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</si>
  <si>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</si>
  <si>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</si>
  <si>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</si>
  <si>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</si>
  <si>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</si>
  <si>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</si>
  <si>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</si>
  <si>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</si>
  <si>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</si>
  <si>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</si>
  <si>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</si>
  <si>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</si>
  <si>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</si>
  <si>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</si>
  <si>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</si>
  <si>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</si>
  <si>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</si>
  <si>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</si>
  <si>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</si>
  <si>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</si>
  <si>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</si>
  <si>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</si>
  <si>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</si>
  <si>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</si>
  <si>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</si>
  <si>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</si>
  <si>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</si>
  <si>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</si>
  <si>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</si>
  <si>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</si>
  <si>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</si>
  <si>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</si>
  <si>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</si>
  <si>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</si>
  <si>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</si>
  <si>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</si>
  <si>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</si>
  <si>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</si>
  <si>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</si>
  <si>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</si>
  <si>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</si>
  <si>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</si>
  <si>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</si>
  <si>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</si>
  <si>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</si>
  <si>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</si>
  <si>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</si>
  <si>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</si>
  <si>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</si>
  <si>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</si>
  <si>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</si>
  <si>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</si>
  <si>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</si>
  <si>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</si>
  <si>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</si>
  <si>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</si>
  <si>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</si>
  <si>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</si>
  <si>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</si>
  <si>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</si>
  <si>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</si>
  <si>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</si>
  <si>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</si>
  <si>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</si>
  <si>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</si>
  <si>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</si>
  <si>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</si>
  <si>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</si>
  <si>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</si>
  <si>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</si>
  <si>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</si>
  <si>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</si>
  <si>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</si>
  <si>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</si>
  <si>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</si>
  <si>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</si>
  <si>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</si>
  <si>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</si>
  <si>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</si>
  <si>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</si>
  <si>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</si>
  <si>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</si>
  <si>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</si>
  <si>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</si>
  <si>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</si>
  <si>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</si>
  <si>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</si>
  <si>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</si>
  <si>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</si>
  <si>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</si>
  <si>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</si>
  <si>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</si>
  <si>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</si>
  <si>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</si>
  <si>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</si>
  <si>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</si>
  <si>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</si>
  <si>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</si>
  <si>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</si>
  <si>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</si>
  <si>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</si>
  <si>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</si>
  <si>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</si>
  <si>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</si>
  <si>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</si>
  <si>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</si>
  <si>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</si>
  <si>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</si>
  <si>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</si>
  <si>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</si>
  <si>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</si>
  <si>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</si>
  <si>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</si>
  <si>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</si>
  <si>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</si>
  <si>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</si>
  <si>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</si>
  <si>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</si>
  <si>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</si>
  <si>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</si>
  <si>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</si>
  <si>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</si>
  <si>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</si>
  <si>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</si>
  <si>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</si>
  <si>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</si>
  <si>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</si>
  <si>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</si>
  <si>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</si>
  <si>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</si>
  <si>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</si>
  <si>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</si>
  <si>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</si>
  <si>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</si>
  <si>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</si>
  <si>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</si>
  <si>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</si>
  <si>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</si>
  <si>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</si>
  <si>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</si>
  <si>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</si>
  <si>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</si>
  <si>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</si>
  <si>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</si>
  <si>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</si>
  <si>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</si>
  <si>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</si>
  <si>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</si>
  <si>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</si>
  <si>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</si>
  <si>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</si>
  <si>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</si>
  <si>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</si>
  <si>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</si>
  <si>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</si>
  <si>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</si>
  <si>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</si>
  <si>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</si>
  <si>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</si>
  <si>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</si>
  <si>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</si>
  <si>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</si>
  <si>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</si>
  <si>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</si>
  <si>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</si>
  <si>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</si>
  <si>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</si>
  <si>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</si>
  <si>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</si>
  <si>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</si>
  <si>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</si>
  <si>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</si>
  <si>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</si>
  <si>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</si>
  <si>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</si>
  <si>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</si>
  <si>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</si>
  <si>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</si>
  <si>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</si>
  <si>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</si>
  <si>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</si>
  <si>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</si>
  <si>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</si>
  <si>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</si>
  <si>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</si>
  <si>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</si>
  <si>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</si>
  <si>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</si>
  <si>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</si>
  <si>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</si>
  <si>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</si>
  <si>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</si>
  <si>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</si>
  <si>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</si>
  <si>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</si>
  <si>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</si>
  <si>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</si>
  <si>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</si>
  <si>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</si>
  <si>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</si>
  <si>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</si>
  <si>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</si>
  <si>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</si>
  <si>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</si>
  <si>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</si>
  <si>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</si>
  <si>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</si>
  <si>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</si>
  <si>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</si>
  <si>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</si>
  <si>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</si>
  <si>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</si>
  <si>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</si>
  <si>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</si>
  <si>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</si>
  <si>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</si>
  <si>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</si>
  <si>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</si>
  <si>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</si>
  <si>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</si>
  <si>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</si>
  <si>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</si>
  <si>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</si>
  <si>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</si>
  <si>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</si>
  <si>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</si>
  <si>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</si>
  <si>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</si>
  <si>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</si>
  <si>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</si>
  <si>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</si>
  <si>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</si>
  <si>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</si>
  <si>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</si>
  <si>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</si>
  <si>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</si>
  <si>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</si>
  <si>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</si>
  <si>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</si>
  <si>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</si>
  <si>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</si>
  <si>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</si>
  <si>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</si>
  <si>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</si>
  <si>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</si>
  <si>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</si>
  <si>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</si>
  <si>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</si>
  <si>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</si>
  <si>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</si>
  <si>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</si>
  <si>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</si>
  <si>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</si>
  <si>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</si>
  <si>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</si>
  <si>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</si>
  <si>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</si>
  <si>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</si>
  <si>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</si>
  <si>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</si>
  <si>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</si>
  <si>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</si>
  <si>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</si>
  <si>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</si>
  <si>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</si>
  <si>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</si>
  <si>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</si>
  <si>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</si>
  <si>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</si>
  <si>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</si>
  <si>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</si>
  <si>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</si>
  <si>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</si>
  <si>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</si>
  <si>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</si>
  <si>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</si>
  <si>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</si>
  <si>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</si>
  <si>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</si>
  <si>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</si>
  <si>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</si>
  <si>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</si>
  <si>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</si>
  <si>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</si>
  <si>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</si>
  <si>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</si>
  <si>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</si>
  <si>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</si>
  <si>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</si>
  <si>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</si>
  <si>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</si>
  <si>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</si>
  <si>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</si>
  <si>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</si>
  <si>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</si>
  <si>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</si>
  <si>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</si>
  <si>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</si>
  <si>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</si>
  <si>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</si>
  <si>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</si>
  <si>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</si>
  <si>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</si>
  <si>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</si>
  <si>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</si>
  <si>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</si>
  <si>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</si>
  <si>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</si>
  <si>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</si>
  <si>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</si>
  <si>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</si>
  <si>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</si>
  <si>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</si>
  <si>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</si>
  <si>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</si>
  <si>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</si>
  <si>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</si>
  <si>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</si>
  <si>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</si>
  <si>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</si>
  <si>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</si>
  <si>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</si>
  <si>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</si>
  <si>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</si>
  <si>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</si>
  <si>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</si>
  <si>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</si>
  <si>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</si>
  <si>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</si>
  <si>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</si>
  <si>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</si>
  <si>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</si>
  <si>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</si>
  <si>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</si>
  <si>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</si>
  <si>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</si>
  <si>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</si>
  <si>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</si>
  <si>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</si>
  <si>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</si>
  <si>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</si>
  <si>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</si>
  <si>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</si>
  <si>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</si>
  <si>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</si>
  <si>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</si>
  <si>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</si>
  <si>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</si>
  <si>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</si>
  <si>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</si>
  <si>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</si>
  <si>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</si>
  <si>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</si>
  <si>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</si>
  <si>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</si>
  <si>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</si>
  <si>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</si>
  <si>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</si>
  <si>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</si>
  <si>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</si>
  <si>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</si>
  <si>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</si>
  <si>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</si>
  <si>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</si>
  <si>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</si>
  <si>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</si>
  <si>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</si>
  <si>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</si>
  <si>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</si>
  <si>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</si>
  <si>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</si>
  <si>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</si>
  <si>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</si>
  <si>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</si>
  <si>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</si>
  <si>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</si>
  <si>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</si>
  <si>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</si>
  <si>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</si>
  <si>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</si>
  <si>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</si>
  <si>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</si>
  <si>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</si>
  <si>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</si>
  <si>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</si>
  <si>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</si>
  <si>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</si>
  <si>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</si>
  <si>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</si>
  <si>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</si>
  <si>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</si>
  <si>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</si>
  <si>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</si>
  <si>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</si>
  <si>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</si>
  <si>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</si>
  <si>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</si>
  <si>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</si>
  <si>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</si>
  <si>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</si>
  <si>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</si>
  <si>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</si>
  <si>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</si>
  <si>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</si>
  <si>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</si>
  <si>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</si>
  <si>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</si>
  <si>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</si>
  <si>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</si>
  <si>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</si>
  <si>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</si>
  <si>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</si>
  <si>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</si>
  <si>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</si>
  <si>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</si>
  <si>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</si>
  <si>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</si>
  <si>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</si>
  <si>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</si>
  <si>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</si>
  <si>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</si>
  <si>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</si>
  <si>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</si>
  <si>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</si>
  <si>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</si>
  <si>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</si>
  <si>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</si>
  <si>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</si>
  <si>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</si>
  <si>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</si>
  <si>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</si>
  <si>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</si>
  <si>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</si>
  <si>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</si>
  <si>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</si>
  <si>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</si>
  <si>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</si>
  <si>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</si>
  <si>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</si>
  <si>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</si>
  <si>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</si>
  <si>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</si>
  <si>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</si>
  <si>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</si>
  <si>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</si>
  <si>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</si>
  <si>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</si>
  <si>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</si>
  <si>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</si>
  <si>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</si>
  <si>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</si>
  <si>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</si>
  <si>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</si>
  <si>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</si>
  <si>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</si>
  <si>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</si>
  <si>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</si>
  <si>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</si>
  <si>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</si>
  <si>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</si>
  <si>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</si>
  <si>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</si>
  <si>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</si>
  <si>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</si>
  <si>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</si>
  <si>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</si>
  <si>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</si>
  <si>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</si>
  <si>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</si>
  <si>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</si>
  <si>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</si>
  <si>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</si>
  <si>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</si>
  <si>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</si>
  <si>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</si>
  <si>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</si>
  <si>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</si>
  <si>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</si>
  <si>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</si>
  <si>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</si>
  <si>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</si>
  <si>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</si>
  <si>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</si>
  <si>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</si>
  <si>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</si>
  <si>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</si>
  <si>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</si>
  <si>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</si>
  <si>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</si>
  <si>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</si>
  <si>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</si>
  <si>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</si>
  <si>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</si>
  <si>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</si>
  <si>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</si>
  <si>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</si>
  <si>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</si>
  <si>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</si>
  <si>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</si>
  <si>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</si>
  <si>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</si>
  <si>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</si>
  <si>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</si>
  <si>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</si>
  <si>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</si>
  <si>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</si>
  <si>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</si>
  <si>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</si>
  <si>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</si>
  <si>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</si>
  <si>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</si>
  <si>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</si>
  <si>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</si>
  <si>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</si>
  <si>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</si>
  <si>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</si>
  <si>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</si>
  <si>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</si>
  <si>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</si>
  <si>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</si>
  <si>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</si>
  <si>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</si>
  <si>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</si>
  <si>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</si>
  <si>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</si>
  <si>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</si>
  <si>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</si>
  <si>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</si>
  <si>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</si>
  <si>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</si>
  <si>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</si>
  <si>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</si>
  <si>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</si>
  <si>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</si>
  <si>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</si>
  <si>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</si>
  <si>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</si>
  <si>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</si>
  <si>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</si>
  <si>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</si>
  <si>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</si>
  <si>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</si>
  <si>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</si>
  <si>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</si>
  <si>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</si>
  <si>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</si>
  <si>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</si>
  <si>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</si>
  <si>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</si>
  <si>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</si>
  <si>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</si>
  <si>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</si>
  <si>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</si>
  <si>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</si>
  <si>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</si>
  <si>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</si>
  <si>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</si>
  <si>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</si>
  <si>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</si>
  <si>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</si>
  <si>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</si>
  <si>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</si>
  <si>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</si>
  <si>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</si>
  <si>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</si>
  <si>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</si>
  <si>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</si>
  <si>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</si>
  <si>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</si>
  <si>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</si>
  <si>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</si>
  <si>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</si>
  <si>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</si>
  <si>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</si>
  <si>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</si>
  <si>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</si>
  <si>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</si>
  <si>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</si>
  <si>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</si>
  <si>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</si>
  <si>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</si>
  <si>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</si>
  <si>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</si>
  <si>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</si>
  <si>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</si>
  <si>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</si>
  <si>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</si>
  <si>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</si>
  <si>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</si>
  <si>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</si>
  <si>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</si>
  <si>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</si>
  <si>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</si>
  <si>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</si>
  <si>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</si>
  <si>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</si>
  <si>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</si>
  <si>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</si>
  <si>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</si>
  <si>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</si>
  <si>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</si>
  <si>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</si>
  <si>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</si>
  <si>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</si>
  <si>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</si>
  <si>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</si>
  <si>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</si>
  <si>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</si>
  <si>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</si>
  <si>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</si>
  <si>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</si>
  <si>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</si>
  <si>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</si>
  <si>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</si>
  <si>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</si>
  <si>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</si>
  <si>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</si>
  <si>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</si>
  <si>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</si>
  <si>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</si>
  <si>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</si>
  <si>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</si>
  <si>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</si>
  <si>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</si>
  <si>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</si>
  <si>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</si>
  <si>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</si>
  <si>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</si>
  <si>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</si>
  <si>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</si>
  <si>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</si>
  <si>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</si>
  <si>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</si>
  <si>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</si>
  <si>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</si>
  <si>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</si>
  <si>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</si>
  <si>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</si>
  <si>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</si>
  <si>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</si>
  <si>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</si>
  <si>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</si>
  <si>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</si>
  <si>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</si>
  <si>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</si>
  <si>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</si>
  <si>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</si>
  <si>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</si>
  <si>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</si>
  <si>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</si>
  <si>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</si>
  <si>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</si>
  <si>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</si>
  <si>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</si>
  <si>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</si>
  <si>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</si>
  <si>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</si>
  <si>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</si>
  <si>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</si>
  <si>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</si>
  <si>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</si>
  <si>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</si>
  <si>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</si>
  <si>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</si>
  <si>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</si>
  <si>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</si>
  <si>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</si>
  <si>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</si>
  <si>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</si>
  <si>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</si>
  <si>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</si>
  <si>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</si>
  <si>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</si>
  <si>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</si>
  <si>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</si>
  <si>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</si>
  <si>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</si>
  <si>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</si>
  <si>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</si>
  <si>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</si>
  <si>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</si>
  <si>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</si>
  <si>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</si>
  <si>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</si>
  <si>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</si>
  <si>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</si>
  <si>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</si>
  <si>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</si>
  <si>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</si>
  <si>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</si>
  <si>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</si>
  <si>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</si>
  <si>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</si>
  <si>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</si>
  <si>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</si>
  <si>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</si>
  <si>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</si>
  <si>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</si>
  <si>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</si>
  <si>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</si>
  <si>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</si>
  <si>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</si>
  <si>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</si>
  <si>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</si>
  <si>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</si>
  <si>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</si>
  <si>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</si>
  <si>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</si>
  <si>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</si>
  <si>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</si>
  <si>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</si>
  <si>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</si>
  <si>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</si>
  <si>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</si>
  <si>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</si>
  <si>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</si>
  <si>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</si>
  <si>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</si>
  <si>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</si>
  <si>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</si>
  <si>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</si>
  <si>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</si>
  <si>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</si>
  <si>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</si>
  <si>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</si>
  <si>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</si>
  <si>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</si>
  <si>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</si>
  <si>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</si>
  <si>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</si>
  <si>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</si>
  <si>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</si>
  <si>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</si>
  <si>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</si>
  <si>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</si>
  <si>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</si>
  <si>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</si>
  <si>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</si>
  <si>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</si>
  <si>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</si>
  <si>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</si>
  <si>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</si>
  <si>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</si>
  <si>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</si>
  <si>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</si>
  <si>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</si>
  <si>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</si>
  <si>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</si>
  <si>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</si>
  <si>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</si>
  <si>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</si>
  <si>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</si>
  <si>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</si>
  <si>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</si>
  <si>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</si>
  <si>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</si>
  <si>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</si>
  <si>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</si>
  <si>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</si>
  <si>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</si>
  <si>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</si>
  <si>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</si>
  <si>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</si>
  <si>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</si>
  <si>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</si>
  <si>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</si>
  <si>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</si>
  <si>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</si>
  <si>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</si>
  <si>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</si>
  <si>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</si>
  <si>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</si>
  <si>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</si>
  <si>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</si>
  <si>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</si>
  <si>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</si>
  <si>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</si>
  <si>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</si>
  <si>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</si>
  <si>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</si>
  <si>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</si>
  <si>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</si>
  <si>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</si>
  <si>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</si>
  <si>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</si>
  <si>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</si>
  <si>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</si>
  <si>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</si>
  <si>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</si>
  <si>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</si>
  <si>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</si>
  <si>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</si>
  <si>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</si>
  <si>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</si>
  <si>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</si>
  <si>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</si>
  <si>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</si>
  <si>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</si>
  <si>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</si>
  <si>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</si>
  <si>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</si>
  <si>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</si>
  <si>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</si>
  <si>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</si>
  <si>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</si>
  <si>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</si>
  <si>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</si>
  <si>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</si>
  <si>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</si>
  <si>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</si>
  <si>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</si>
  <si>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</si>
  <si>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</si>
  <si>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</si>
  <si>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</si>
  <si>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</si>
  <si>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</si>
  <si>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</si>
  <si>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</si>
  <si>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</si>
  <si>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</si>
  <si>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</si>
  <si>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</si>
  <si>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</si>
  <si>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</si>
  <si>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</si>
  <si>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</si>
  <si>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</si>
  <si>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</si>
  <si>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</si>
  <si>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</si>
  <si>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</si>
  <si>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</si>
  <si>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</si>
  <si>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</si>
  <si>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</si>
  <si>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</si>
  <si>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</si>
  <si>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</si>
  <si>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</si>
  <si>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</si>
  <si>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</si>
  <si>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</si>
  <si>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</si>
  <si>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</si>
  <si>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</si>
  <si>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</si>
  <si>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</si>
  <si>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</si>
  <si>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</si>
  <si>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</si>
  <si>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</si>
  <si>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</si>
  <si>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</si>
  <si>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</si>
  <si>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</si>
  <si>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</si>
  <si>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</si>
  <si>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</si>
  <si>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</si>
  <si>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</si>
  <si>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</si>
  <si>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</si>
  <si>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</si>
  <si>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</si>
  <si>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</si>
  <si>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</si>
  <si>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</si>
  <si>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</si>
  <si>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</si>
  <si>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</si>
  <si>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</si>
  <si>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</si>
  <si>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</si>
  <si>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</si>
  <si>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</si>
  <si>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</si>
  <si>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</si>
  <si>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</si>
  <si>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</si>
  <si>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</si>
  <si>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</si>
  <si>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</si>
  <si>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</si>
  <si>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</si>
  <si>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</si>
  <si>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</si>
  <si>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</si>
  <si>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</si>
  <si>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</si>
  <si>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</si>
  <si>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</si>
  <si>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</si>
  <si>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</si>
  <si>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</si>
  <si>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</si>
  <si>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</si>
  <si>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</si>
  <si>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</si>
  <si>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</si>
  <si>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</si>
  <si>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</si>
  <si>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</si>
  <si>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</si>
  <si>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</si>
  <si>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</si>
  <si>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</si>
  <si>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</si>
  <si>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</si>
  <si>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</si>
  <si>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</si>
  <si>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</si>
  <si>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</si>
  <si>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</si>
  <si>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</si>
  <si>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</si>
  <si>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</si>
  <si>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</si>
  <si>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</si>
  <si>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</si>
  <si>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</si>
  <si>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</si>
  <si>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</si>
  <si>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</si>
  <si>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</si>
  <si>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</si>
  <si>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</si>
  <si>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</si>
  <si>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</si>
  <si>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</si>
  <si>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</si>
  <si>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</si>
  <si>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</si>
  <si>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</si>
  <si>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</si>
  <si>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</si>
  <si>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</si>
  <si>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</si>
  <si>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</si>
  <si>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</si>
  <si>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</si>
  <si>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</si>
  <si>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</si>
  <si>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</si>
  <si>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</si>
  <si>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</si>
  <si>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</si>
  <si>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</si>
  <si>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</si>
  <si>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</si>
  <si>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</si>
  <si>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</si>
  <si>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</si>
  <si>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</si>
  <si>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</si>
  <si>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</si>
  <si>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</si>
  <si>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</si>
  <si>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</si>
  <si>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</si>
  <si>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</si>
  <si>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</si>
  <si>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</si>
  <si>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</si>
  <si>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</si>
  <si>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</si>
  <si>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</si>
  <si>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</si>
  <si>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</si>
  <si>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</si>
  <si>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</si>
  <si>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</si>
  <si>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</si>
  <si>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</si>
  <si>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</si>
  <si>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</si>
  <si>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</si>
  <si>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</si>
  <si>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</si>
  <si>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</si>
  <si>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</si>
  <si>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</si>
  <si>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</si>
  <si>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</si>
  <si>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</si>
  <si>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</si>
  <si>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</si>
  <si>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</si>
  <si>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</si>
  <si>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</si>
  <si>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</si>
  <si>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</si>
  <si>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</si>
  <si>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</si>
  <si>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</si>
  <si>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</si>
  <si>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</si>
  <si>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</si>
  <si>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</si>
  <si>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</si>
  <si>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</si>
  <si>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</si>
  <si>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</si>
  <si>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</si>
  <si>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</si>
  <si>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</si>
  <si>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</si>
  <si>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</si>
  <si>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</si>
  <si>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</si>
  <si>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</si>
  <si>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</si>
  <si>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</si>
  <si>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</si>
  <si>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</si>
  <si>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</si>
  <si>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</si>
  <si>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</si>
  <si>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</si>
  <si>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</si>
  <si>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</si>
  <si>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</si>
  <si>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</si>
  <si>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</si>
  <si>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</si>
  <si>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</si>
  <si>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</si>
  <si>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</si>
  <si>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</si>
  <si>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</si>
  <si>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</si>
  <si>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</si>
  <si>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</si>
  <si>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</si>
  <si>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</si>
  <si>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</si>
  <si>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</si>
  <si>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</si>
  <si>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</si>
  <si>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</si>
  <si>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</si>
  <si>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</si>
  <si>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</si>
  <si>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</si>
  <si>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</si>
  <si>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</si>
  <si>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</si>
  <si>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</si>
  <si>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</si>
  <si>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</si>
  <si>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</si>
  <si>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</si>
  <si>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</si>
  <si>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</si>
  <si>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</si>
  <si>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</si>
  <si>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</si>
  <si>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</si>
  <si>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</si>
  <si>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</si>
  <si>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</si>
  <si>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</si>
  <si>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</si>
  <si>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</si>
  <si>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</si>
  <si>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</si>
  <si>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</si>
  <si>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</si>
  <si>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</si>
  <si>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</si>
  <si>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</si>
  <si>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</si>
  <si>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</si>
  <si>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</si>
  <si>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</si>
  <si>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</si>
  <si>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</si>
  <si>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</si>
  <si>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</si>
  <si>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</si>
  <si>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</si>
  <si>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</si>
  <si>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</si>
  <si>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</si>
  <si>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</si>
  <si>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</si>
  <si>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</si>
  <si>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</si>
  <si>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</si>
  <si>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</si>
  <si>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</si>
  <si>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</si>
  <si>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</si>
  <si>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</si>
  <si>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</si>
  <si>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</si>
  <si>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</si>
  <si>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</si>
  <si>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</si>
  <si>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</si>
  <si>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</si>
  <si>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</si>
  <si>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</si>
  <si>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</si>
  <si>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</si>
  <si>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</si>
  <si>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</si>
  <si>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</si>
  <si>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</si>
  <si>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</si>
  <si>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</si>
  <si>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</si>
  <si>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</si>
  <si>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</si>
  <si>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</si>
  <si>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</si>
  <si>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</si>
  <si>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</si>
  <si>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</si>
  <si>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</si>
  <si>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</si>
  <si>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</si>
  <si>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</si>
  <si>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</si>
  <si>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</si>
  <si>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</si>
  <si>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</si>
  <si>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</si>
  <si>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</si>
  <si>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</si>
  <si>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</si>
  <si>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</si>
  <si>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</si>
  <si>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</si>
  <si>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</si>
  <si>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</si>
  <si>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</si>
  <si>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</si>
  <si>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</si>
  <si>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</si>
  <si>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</si>
  <si>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</si>
  <si>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</si>
  <si>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</si>
  <si>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</si>
  <si>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</si>
  <si>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</si>
  <si>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</si>
  <si>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</si>
  <si>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</si>
  <si>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</si>
  <si>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</si>
  <si>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</si>
  <si>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</si>
  <si>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</si>
  <si>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</si>
  <si>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</si>
  <si>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</si>
  <si>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</si>
  <si>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</si>
  <si>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</si>
  <si>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</si>
  <si>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</si>
  <si>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</si>
  <si>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</si>
  <si>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</si>
  <si>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</si>
  <si>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</si>
  <si>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</si>
  <si>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</si>
  <si>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</si>
  <si>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</si>
  <si>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</si>
  <si>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</si>
  <si>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</si>
  <si>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</si>
  <si>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</si>
  <si>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</si>
  <si>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</si>
  <si>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</si>
  <si>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</si>
  <si>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</si>
  <si>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</si>
  <si>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</si>
  <si>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</si>
  <si>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</si>
  <si>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</si>
  <si>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</si>
  <si>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</si>
  <si>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</si>
  <si>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</si>
  <si>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</si>
  <si>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</si>
  <si>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</si>
  <si>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</si>
  <si>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</si>
  <si>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</si>
  <si>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</si>
  <si>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</si>
  <si>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</si>
  <si>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</si>
  <si>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</si>
  <si>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</si>
  <si>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</si>
  <si>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</si>
  <si>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</si>
  <si>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</si>
  <si>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</si>
  <si>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</si>
  <si>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</si>
  <si>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</si>
  <si>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</si>
  <si>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</si>
  <si>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</si>
  <si>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</si>
  <si>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</si>
  <si>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</si>
  <si>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</si>
  <si>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</si>
  <si>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</si>
  <si>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</si>
  <si>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</si>
  <si>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</si>
  <si>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</si>
  <si>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</si>
  <si>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</si>
  <si>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</si>
  <si>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</si>
  <si>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</si>
  <si>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</si>
  <si>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</si>
  <si>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</si>
  <si>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</si>
  <si>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</si>
  <si>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</si>
  <si>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</si>
  <si>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</si>
  <si>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</si>
  <si>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</si>
  <si>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</si>
  <si>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</si>
  <si>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</si>
  <si>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</si>
  <si>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</si>
  <si>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</si>
  <si>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</si>
  <si>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</si>
  <si>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</si>
  <si>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</si>
  <si>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</si>
  <si>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</si>
  <si>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</si>
  <si>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</si>
  <si>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</si>
  <si>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</si>
  <si>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</si>
  <si>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</si>
  <si>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</si>
  <si>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</si>
  <si>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</si>
  <si>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</si>
  <si>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</si>
  <si>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</si>
  <si>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</si>
  <si>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</si>
  <si>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</si>
  <si>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</si>
  <si>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</si>
  <si>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</si>
  <si>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</si>
  <si>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</si>
  <si>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</si>
  <si>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</si>
  <si>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</si>
  <si>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</si>
  <si>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</si>
  <si>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</si>
  <si>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</si>
  <si>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</si>
  <si>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</si>
  <si>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</si>
  <si>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</si>
  <si>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</si>
  <si>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</si>
  <si>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</si>
  <si>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</si>
  <si>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</si>
  <si>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</si>
  <si>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</si>
  <si>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</si>
  <si>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</si>
  <si>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</si>
  <si>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</si>
  <si>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</si>
  <si>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</si>
  <si>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</si>
  <si>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</si>
  <si>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</si>
  <si>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</si>
  <si>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</si>
  <si>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</si>
  <si>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</si>
  <si>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</si>
  <si>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</si>
  <si>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</si>
  <si>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</si>
  <si>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</si>
  <si>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</si>
  <si>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</si>
  <si>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</si>
  <si>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</si>
  <si>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</si>
  <si>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</si>
  <si>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</si>
  <si>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</si>
  <si>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</si>
  <si>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</si>
  <si>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</si>
  <si>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</si>
  <si>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</si>
  <si>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</si>
  <si>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</si>
  <si>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</si>
  <si>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</si>
  <si>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</si>
  <si>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</si>
  <si>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</si>
  <si>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</si>
  <si>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</si>
  <si>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</si>
  <si>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</si>
  <si>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</si>
  <si>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</si>
  <si>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</si>
  <si>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</si>
  <si>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</si>
  <si>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</si>
  <si>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</si>
  <si>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</si>
  <si>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</si>
  <si>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</si>
  <si>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</si>
  <si>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</si>
  <si>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</si>
  <si>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</si>
  <si>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</si>
  <si>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</si>
  <si>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</si>
  <si>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</si>
  <si>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</si>
  <si>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</si>
  <si>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</si>
  <si>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</si>
  <si>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</si>
  <si>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</si>
  <si>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</si>
  <si>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</si>
  <si>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</si>
  <si>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</si>
  <si>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</si>
  <si>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</si>
  <si>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</si>
  <si>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</si>
  <si>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</si>
  <si>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</si>
  <si>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</si>
  <si>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</si>
  <si>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</si>
  <si>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</si>
  <si>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</si>
  <si>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</si>
  <si>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</si>
  <si>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</si>
  <si>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</si>
  <si>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</si>
  <si>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</si>
  <si>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</si>
  <si>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</si>
  <si>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</si>
  <si>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</si>
  <si>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</si>
  <si>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</si>
  <si>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</si>
  <si>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</si>
  <si>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</si>
  <si>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</si>
  <si>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</si>
  <si>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</si>
  <si>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</si>
  <si>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</si>
  <si>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</si>
  <si>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</si>
  <si>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</si>
  <si>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</si>
  <si>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</si>
  <si>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</si>
  <si>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</si>
  <si>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</si>
  <si>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</si>
  <si>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</si>
  <si>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</si>
  <si>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</si>
  <si>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</si>
  <si>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</si>
  <si>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</si>
  <si>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</si>
  <si>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</si>
  <si>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</si>
  <si>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</si>
  <si>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</si>
  <si>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</si>
  <si>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</si>
  <si>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</si>
  <si>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</si>
  <si>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</si>
  <si>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</si>
  <si>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</si>
  <si>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</si>
  <si>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</si>
  <si>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</si>
  <si>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</si>
  <si>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</si>
  <si>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</si>
  <si>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</si>
  <si>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</si>
  <si>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</si>
  <si>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</si>
  <si>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</si>
  <si>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</si>
  <si>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</si>
  <si>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</si>
  <si>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</si>
  <si>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</si>
  <si>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</si>
  <si>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</si>
  <si>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</si>
  <si>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</si>
  <si>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</si>
  <si>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</si>
  <si>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</si>
  <si>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</si>
  <si>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</si>
  <si>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</si>
  <si>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</si>
  <si>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</si>
  <si>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</si>
  <si>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</si>
  <si>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</si>
  <si>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</si>
  <si>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</si>
  <si>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</si>
  <si>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</si>
  <si>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</si>
  <si>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</si>
  <si>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</si>
  <si>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</si>
  <si>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</si>
  <si>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</si>
  <si>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</si>
  <si>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</si>
  <si>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</si>
  <si>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</si>
  <si>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</si>
  <si>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</si>
  <si>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</si>
  <si>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</si>
  <si>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</si>
  <si>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</si>
  <si>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</si>
  <si>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</si>
  <si>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</si>
  <si>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</si>
  <si>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</si>
  <si>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</si>
  <si>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</si>
  <si>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</si>
  <si>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</si>
  <si>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</si>
  <si>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</si>
  <si>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</si>
  <si>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</si>
  <si>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</si>
  <si>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</si>
  <si>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</si>
  <si>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</si>
  <si>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</si>
  <si>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</si>
  <si>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</si>
  <si>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</si>
  <si>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</si>
  <si>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</si>
  <si>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</si>
  <si>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</si>
  <si>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</si>
  <si>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</si>
  <si>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</si>
  <si>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</si>
  <si>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</si>
  <si>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</si>
  <si>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</si>
  <si>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</si>
  <si>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</si>
  <si>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</si>
  <si>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</si>
  <si>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</si>
  <si>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</si>
  <si>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</si>
  <si>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</si>
  <si>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</si>
  <si>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</si>
  <si>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</si>
  <si>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</si>
  <si>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</si>
  <si>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</si>
  <si>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</si>
  <si>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</si>
  <si>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</si>
  <si>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</si>
  <si>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</si>
  <si>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</si>
  <si>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</si>
  <si>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</si>
  <si>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</si>
  <si>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</si>
  <si>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</si>
  <si>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</si>
  <si>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</si>
  <si>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</si>
  <si>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</si>
  <si>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</si>
  <si>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</si>
  <si>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</si>
  <si>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</si>
  <si>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</si>
  <si>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</si>
  <si>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</si>
  <si>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</si>
  <si>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</si>
  <si>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</si>
  <si>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</si>
  <si>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</si>
  <si>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</si>
  <si>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</si>
  <si>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</si>
  <si>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</si>
  <si>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</si>
  <si>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</si>
  <si>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</si>
  <si>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</si>
  <si>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</si>
  <si>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</si>
  <si>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</si>
  <si>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</si>
  <si>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</si>
  <si>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</si>
  <si>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</si>
  <si>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</si>
  <si>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</si>
  <si>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</si>
  <si>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</si>
  <si>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</si>
  <si>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</si>
  <si>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</si>
  <si>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</si>
  <si>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</si>
  <si>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</si>
  <si>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</si>
  <si>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</si>
  <si>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</si>
  <si>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</si>
  <si>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</si>
  <si>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</si>
  <si>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</si>
  <si>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</si>
  <si>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</si>
  <si>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</si>
  <si>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</si>
  <si>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</si>
  <si>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</si>
  <si>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</si>
  <si>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</si>
  <si>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</si>
  <si>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</si>
  <si>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</si>
  <si>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</si>
  <si>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</si>
  <si>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</si>
  <si>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</si>
  <si>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</si>
  <si>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</si>
  <si>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</si>
  <si>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</si>
  <si>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</si>
  <si>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</si>
  <si>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</si>
  <si>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</si>
  <si>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</si>
  <si>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</si>
  <si>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</si>
  <si>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</si>
  <si>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</si>
  <si>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</si>
  <si>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</si>
  <si>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</si>
  <si>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</si>
  <si>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</si>
  <si>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</si>
  <si>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</si>
  <si>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</si>
  <si>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</si>
  <si>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</si>
  <si>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</si>
  <si>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</si>
  <si>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</si>
  <si>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</si>
  <si>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</si>
  <si>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</si>
  <si>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</si>
  <si>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</si>
  <si>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</si>
  <si>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</si>
  <si>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</si>
  <si>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</si>
  <si>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</si>
  <si>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</si>
  <si>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</si>
  <si>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</si>
  <si>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</si>
  <si>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</si>
  <si>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</si>
  <si>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</si>
  <si>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</si>
  <si>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</si>
  <si>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</si>
  <si>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</si>
  <si>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</si>
  <si>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</si>
  <si>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</si>
  <si>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</si>
  <si>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</si>
  <si>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</si>
  <si>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</si>
  <si>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</si>
  <si>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</si>
  <si>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</si>
  <si>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</si>
  <si>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</si>
  <si>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</si>
  <si>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</si>
  <si>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</si>
  <si>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</si>
  <si>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</si>
  <si>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</si>
  <si>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</si>
  <si>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</si>
  <si>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</si>
  <si>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</si>
  <si>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</si>
  <si>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</si>
  <si>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</si>
  <si>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</si>
  <si>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</si>
  <si>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</si>
  <si>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</si>
  <si>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</si>
  <si>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</si>
  <si>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</si>
  <si>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</si>
  <si>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</si>
  <si>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</si>
  <si>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</si>
  <si>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</si>
  <si>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</si>
  <si>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</si>
  <si>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</si>
  <si>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</si>
  <si>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</si>
  <si>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</si>
  <si>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</si>
  <si>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</si>
  <si>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</si>
  <si>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</si>
  <si>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</si>
  <si>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</si>
  <si>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</si>
  <si>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</si>
  <si>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</si>
  <si>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</si>
  <si>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</si>
  <si>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</si>
  <si>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</si>
  <si>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</si>
  <si>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</si>
  <si>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</si>
  <si>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</si>
  <si>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</si>
  <si>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</si>
  <si>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</si>
  <si>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</si>
  <si>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</si>
  <si>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</si>
  <si>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</si>
  <si>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</si>
  <si>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</si>
  <si>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</si>
  <si>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</si>
  <si>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</si>
  <si>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</si>
  <si>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</si>
  <si>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</si>
  <si>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</si>
  <si>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</si>
  <si>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</si>
  <si>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</si>
  <si>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</si>
  <si>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</si>
  <si>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</si>
  <si>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</si>
  <si>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</si>
  <si>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</si>
  <si>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</si>
  <si>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</si>
  <si>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</si>
  <si>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</si>
  <si>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</si>
  <si>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</si>
  <si>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</si>
  <si>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</si>
  <si>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</si>
  <si>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</si>
  <si>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</si>
  <si>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</si>
  <si>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</si>
  <si>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</si>
  <si>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</si>
  <si>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</si>
  <si>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</si>
  <si>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</si>
  <si>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</si>
  <si>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</si>
  <si>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</si>
  <si>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</si>
  <si>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</si>
  <si>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</si>
  <si>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</si>
  <si>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</si>
  <si>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</si>
  <si>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</si>
  <si>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</si>
  <si>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</si>
  <si>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</si>
  <si>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</si>
  <si>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</si>
  <si>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</si>
  <si>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</si>
  <si>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</si>
  <si>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</si>
  <si>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</si>
  <si>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</si>
  <si>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</si>
  <si>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</si>
  <si>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</si>
  <si>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</si>
  <si>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</si>
  <si>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</si>
  <si>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</si>
  <si>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</si>
  <si>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</si>
  <si>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</si>
  <si>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</si>
  <si>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</si>
  <si>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</si>
  <si>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</si>
  <si>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</si>
  <si>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</si>
  <si>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</si>
  <si>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</si>
  <si>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</si>
  <si>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</si>
  <si>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</si>
  <si>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</si>
  <si>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</si>
  <si>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</si>
  <si>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</si>
  <si>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</si>
  <si>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</si>
  <si>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</si>
  <si>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</si>
  <si>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</si>
  <si>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</si>
  <si>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</si>
  <si>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</si>
  <si>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</si>
  <si>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</si>
  <si>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</si>
  <si>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</si>
  <si>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</si>
  <si>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</si>
  <si>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</si>
  <si>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</si>
  <si>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</si>
  <si>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</si>
  <si>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</si>
  <si>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</si>
  <si>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</si>
  <si>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</si>
  <si>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</si>
  <si>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</si>
  <si>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</si>
  <si>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</si>
  <si>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</si>
  <si>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</si>
  <si>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</si>
  <si>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</si>
  <si>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</si>
  <si>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</si>
  <si>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</si>
  <si>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</si>
  <si>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</si>
  <si>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</si>
  <si>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</si>
  <si>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</si>
  <si>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</si>
  <si>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</si>
  <si>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</si>
  <si>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</si>
  <si>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</si>
  <si>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</si>
  <si>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</si>
  <si>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</si>
  <si>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</si>
  <si>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</si>
  <si>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</si>
  <si>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</si>
  <si>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</si>
  <si>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</si>
  <si>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</si>
  <si>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</si>
  <si>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</si>
  <si>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</si>
  <si>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</si>
  <si>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</si>
  <si>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</si>
  <si>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</si>
  <si>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</si>
  <si>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</si>
  <si>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</si>
  <si>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</si>
  <si>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</si>
  <si>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</si>
  <si>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</si>
  <si>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</si>
  <si>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</si>
  <si>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</si>
  <si>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</si>
  <si>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</si>
  <si>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</si>
  <si>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</si>
  <si>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</si>
  <si>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</si>
  <si>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</si>
  <si>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</si>
  <si>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</si>
  <si>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</si>
  <si>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</si>
  <si>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</si>
  <si>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</si>
  <si>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</si>
  <si>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</si>
  <si>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</si>
  <si>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</si>
  <si>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</si>
  <si>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</si>
  <si>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</si>
  <si>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</si>
  <si>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</si>
  <si>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</si>
  <si>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</si>
  <si>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</si>
  <si>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</si>
  <si>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</si>
  <si>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</si>
  <si>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</si>
  <si>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</si>
  <si>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</si>
  <si>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</si>
  <si>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</si>
  <si>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</si>
  <si>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</si>
  <si>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</si>
  <si>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</si>
  <si>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</si>
  <si>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</si>
  <si>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</si>
  <si>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</si>
  <si>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</si>
  <si>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</si>
  <si>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</si>
  <si>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</si>
  <si>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</si>
  <si>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</si>
  <si>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</si>
  <si>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</si>
  <si>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</si>
  <si>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</si>
  <si>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</si>
  <si>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</si>
  <si>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</si>
  <si>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</si>
  <si>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</si>
  <si>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</si>
  <si>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</si>
  <si>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</si>
  <si>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</si>
  <si>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</si>
  <si>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</si>
  <si>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</si>
  <si>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</si>
  <si>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</si>
  <si>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</si>
  <si>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</si>
  <si>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</si>
  <si>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</si>
  <si>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</si>
  <si>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</si>
  <si>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</si>
  <si>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</si>
  <si>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</si>
  <si>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</si>
  <si>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</si>
  <si>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</si>
  <si>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</si>
  <si>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</si>
  <si>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</si>
  <si>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</si>
  <si>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</si>
  <si>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</si>
  <si>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</si>
  <si>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</si>
  <si>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</si>
  <si>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</si>
  <si>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</si>
  <si>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</si>
  <si>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</si>
  <si>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</si>
  <si>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</si>
  <si>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</si>
  <si>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</si>
  <si>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</si>
  <si>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</si>
  <si>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</si>
  <si>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</si>
  <si>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</si>
  <si>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</si>
  <si>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</si>
  <si>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</si>
  <si>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</si>
  <si>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</si>
  <si>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</si>
  <si>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</si>
  <si>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</si>
  <si>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</si>
  <si>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</si>
  <si>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</si>
  <si>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</si>
  <si>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</si>
  <si>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</si>
  <si>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</si>
  <si>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</si>
  <si>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</si>
  <si>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</si>
  <si>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</si>
  <si>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</si>
  <si>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</si>
  <si>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</si>
  <si>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</si>
  <si>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</si>
  <si>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</si>
  <si>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</si>
  <si>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</si>
  <si>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</si>
  <si>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</si>
  <si>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</si>
  <si>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</si>
  <si>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</si>
  <si>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</si>
  <si>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</si>
  <si>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</si>
  <si>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</si>
  <si>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</si>
  <si>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</si>
  <si>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</si>
  <si>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</si>
  <si>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</si>
  <si>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</si>
  <si>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</si>
  <si>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</si>
  <si>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</si>
  <si>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</si>
  <si>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</si>
  <si>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</si>
  <si>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</si>
  <si>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</si>
  <si>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</si>
  <si>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</si>
  <si>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</si>
  <si>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</si>
  <si>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</si>
  <si>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</si>
  <si>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</si>
  <si>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</si>
  <si>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</si>
  <si>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</si>
  <si>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</si>
  <si>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</si>
  <si>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</si>
  <si>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</si>
  <si>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</si>
  <si>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</si>
  <si>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</si>
  <si>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</si>
  <si>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</si>
  <si>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</si>
  <si>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</si>
  <si>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</si>
  <si>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</si>
  <si>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</si>
  <si>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</si>
  <si>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</si>
  <si>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</si>
  <si>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</si>
  <si>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</si>
  <si>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</si>
  <si>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</si>
  <si>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</si>
  <si>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</si>
  <si>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</si>
  <si>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</si>
  <si>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</si>
  <si>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</si>
  <si>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</si>
  <si>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</si>
  <si>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</si>
  <si>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</si>
  <si>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</si>
  <si>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</si>
  <si>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</si>
  <si>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</si>
  <si>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</si>
  <si>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</si>
  <si>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</si>
  <si>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</si>
  <si>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</si>
  <si>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</si>
  <si>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</si>
  <si>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</si>
  <si>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</si>
  <si>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</si>
  <si>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</si>
  <si>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</si>
  <si>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</si>
  <si>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</si>
  <si>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</si>
  <si>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</si>
  <si>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</si>
  <si>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</si>
  <si>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</si>
  <si>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</si>
  <si>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</si>
  <si>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</si>
  <si>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</si>
  <si>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</si>
  <si>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</si>
  <si>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</si>
  <si>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</si>
  <si>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</si>
  <si>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</si>
  <si>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</si>
  <si>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</si>
  <si>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</si>
  <si>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</si>
  <si>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</si>
  <si>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</si>
  <si>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</si>
  <si>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</si>
  <si>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</si>
  <si>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</si>
  <si>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</si>
  <si>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</si>
  <si>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</si>
  <si>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</si>
  <si>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</si>
  <si>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</si>
  <si>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</si>
  <si>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</si>
  <si>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</si>
  <si>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</si>
  <si>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</si>
  <si>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</si>
  <si>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</si>
  <si>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</si>
  <si>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</si>
  <si>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</si>
  <si>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</si>
  <si>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</si>
  <si>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</si>
  <si>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</si>
  <si>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</si>
  <si>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</si>
  <si>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</si>
  <si>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</si>
  <si>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</si>
  <si>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</si>
  <si>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</si>
  <si>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</si>
  <si>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</si>
  <si>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</si>
  <si>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</si>
  <si>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</si>
  <si>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</si>
  <si>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</si>
  <si>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</si>
  <si>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</si>
  <si>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</si>
  <si>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</si>
  <si>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</si>
  <si>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</si>
  <si>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</si>
  <si>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</si>
  <si>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</si>
  <si>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</si>
  <si>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</si>
  <si>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</si>
  <si>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</si>
  <si>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</si>
  <si>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</si>
  <si>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</si>
  <si>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</si>
  <si>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</si>
  <si>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</si>
  <si>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</si>
  <si>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</si>
  <si>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</si>
  <si>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</si>
  <si>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</si>
  <si>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</si>
  <si>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</si>
  <si>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</si>
  <si>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</si>
  <si>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</si>
  <si>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</si>
  <si>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</si>
  <si>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</si>
  <si>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</si>
  <si>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</si>
  <si>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</si>
  <si>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</si>
  <si>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</si>
  <si>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</si>
  <si>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</si>
  <si>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</si>
  <si>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</si>
  <si>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</si>
  <si>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</si>
  <si>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</si>
  <si>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</si>
  <si>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</si>
  <si>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</si>
  <si>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</si>
  <si>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</si>
  <si>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</si>
  <si>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</si>
  <si>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</si>
  <si>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</si>
  <si>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</si>
  <si>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</si>
  <si>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</si>
  <si>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</si>
  <si>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</si>
  <si>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</si>
  <si>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</si>
  <si>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</si>
  <si>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</si>
  <si>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</si>
  <si>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</si>
  <si>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</si>
  <si>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</si>
  <si>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</si>
  <si>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</si>
  <si>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</si>
  <si>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</si>
  <si>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</si>
  <si>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</si>
  <si>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</si>
  <si>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</si>
  <si>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</si>
  <si>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</si>
  <si>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</si>
  <si>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</si>
  <si>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</si>
  <si>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</si>
  <si>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</si>
  <si>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</si>
  <si>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</si>
  <si>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</si>
  <si>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</si>
  <si>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</si>
  <si>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</si>
  <si>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</si>
  <si>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</si>
  <si>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</si>
  <si>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</si>
  <si>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</si>
  <si>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</si>
  <si>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</si>
  <si>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</si>
  <si>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</si>
  <si>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</si>
  <si>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</si>
  <si>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</si>
  <si>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</si>
  <si>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</si>
  <si>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</si>
  <si>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</si>
  <si>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</si>
  <si>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</si>
  <si>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</si>
  <si>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</si>
  <si>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</si>
  <si>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</si>
  <si>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</si>
  <si>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</si>
  <si>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</si>
  <si>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</si>
  <si>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</si>
  <si>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</si>
  <si>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</si>
  <si>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</si>
  <si>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</si>
  <si>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</si>
  <si>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</si>
  <si>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</si>
  <si>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</si>
  <si>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</si>
  <si>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</si>
  <si>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</si>
  <si>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</si>
  <si>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</si>
  <si>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</si>
  <si>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</si>
  <si>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</si>
  <si>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</si>
  <si>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</si>
  <si>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</si>
  <si>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</si>
  <si>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</si>
  <si>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</si>
  <si>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</si>
  <si>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</si>
  <si>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</si>
  <si>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</si>
  <si>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</si>
  <si>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</si>
  <si>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</si>
  <si>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</si>
  <si>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</si>
  <si>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</si>
  <si>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</si>
  <si>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</si>
  <si>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</si>
  <si>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</si>
  <si>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</si>
  <si>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</si>
  <si>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</si>
  <si>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</si>
  <si>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</si>
  <si>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</si>
  <si>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</si>
  <si>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</si>
  <si>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</si>
  <si>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</si>
  <si>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</si>
  <si>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</si>
  <si>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</si>
  <si>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</si>
  <si>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</si>
  <si>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</si>
  <si>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</si>
  <si>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</si>
  <si>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</si>
  <si>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</si>
  <si>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</si>
  <si>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</si>
  <si>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</si>
  <si>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</si>
  <si>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</si>
  <si>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</si>
  <si>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</si>
  <si>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</si>
  <si>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</si>
  <si>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</si>
  <si>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</si>
  <si>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</si>
  <si>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</si>
  <si>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</si>
  <si>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</si>
  <si>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</si>
  <si>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</si>
  <si>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</si>
  <si>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</si>
  <si>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</si>
  <si>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</si>
  <si>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</si>
  <si>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</si>
  <si>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</si>
  <si>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</si>
  <si>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</si>
  <si>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</si>
  <si>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</si>
  <si>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</si>
  <si>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</si>
  <si>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</si>
  <si>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</si>
  <si>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</si>
  <si>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</si>
  <si>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</si>
  <si>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</si>
  <si>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</si>
  <si>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</si>
  <si>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</si>
  <si>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</si>
  <si>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</si>
  <si>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</si>
  <si>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</si>
  <si>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</si>
  <si>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</si>
  <si>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</si>
  <si>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</si>
  <si>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</si>
  <si>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</si>
  <si>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</si>
  <si>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</si>
  <si>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</si>
  <si>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</si>
  <si>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</si>
  <si>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</si>
  <si>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</si>
  <si>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</si>
  <si>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</si>
  <si>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</si>
  <si>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</si>
  <si>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</si>
  <si>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</si>
  <si>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</si>
  <si>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</si>
  <si>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</si>
  <si>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</si>
  <si>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</si>
  <si>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</si>
  <si>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</si>
  <si>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</si>
  <si>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</si>
  <si>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</si>
  <si>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</si>
  <si>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</si>
  <si>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</si>
  <si>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</si>
  <si>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</si>
  <si>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</si>
  <si>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</si>
  <si>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</si>
  <si>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</si>
  <si>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</si>
  <si>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</si>
  <si>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</si>
  <si>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</si>
  <si>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</si>
  <si>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</si>
  <si>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</si>
  <si>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</si>
  <si>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</si>
  <si>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</si>
  <si>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</si>
  <si>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</si>
  <si>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</si>
  <si>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</si>
  <si>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</si>
  <si>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</si>
  <si>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</si>
  <si>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</si>
  <si>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</si>
  <si>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</si>
  <si>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</si>
  <si>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</si>
  <si>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</si>
  <si>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</si>
  <si>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</si>
  <si>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</si>
  <si>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</si>
  <si>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</si>
  <si>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</si>
  <si>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</si>
  <si>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</si>
  <si>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</si>
  <si>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</si>
  <si>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</si>
  <si>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</si>
  <si>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</si>
  <si>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</si>
  <si>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</si>
  <si>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</si>
  <si>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</si>
  <si>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</si>
  <si>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</si>
  <si>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</si>
  <si>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</si>
  <si>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</si>
  <si>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</si>
  <si>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</si>
  <si>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</si>
  <si>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</si>
  <si>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</si>
  <si>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</si>
  <si>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</si>
  <si>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</si>
  <si>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</si>
  <si>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</si>
  <si>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</si>
  <si>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</si>
  <si>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</si>
  <si>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</si>
  <si>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</si>
  <si>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</si>
  <si>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</si>
  <si>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</si>
  <si>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</si>
  <si>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</si>
  <si>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</si>
  <si>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</si>
  <si>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</si>
  <si>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</si>
  <si>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</si>
  <si>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</si>
  <si>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</si>
  <si>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</si>
  <si>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</si>
  <si>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</si>
  <si>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</si>
  <si>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</si>
  <si>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</si>
  <si>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</si>
  <si>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</si>
  <si>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</si>
  <si>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</si>
  <si>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</si>
  <si>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</si>
  <si>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</si>
  <si>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</si>
  <si>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</si>
  <si>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</si>
  <si>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</si>
  <si>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</si>
  <si>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</si>
  <si>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</si>
  <si>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</si>
  <si>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</si>
  <si>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</si>
  <si>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</si>
  <si>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</si>
  <si>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</si>
  <si>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</si>
  <si>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</si>
  <si>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</si>
  <si>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</si>
  <si>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</si>
  <si>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</si>
  <si>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</si>
  <si>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</si>
  <si>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</si>
  <si>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</si>
  <si>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</si>
  <si>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</si>
  <si>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</si>
  <si>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</si>
  <si>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</si>
  <si>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</si>
  <si>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</si>
  <si>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</si>
  <si>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</si>
  <si>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</si>
  <si>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</si>
  <si>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</si>
  <si>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</si>
  <si>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</si>
  <si>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</si>
  <si>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</si>
  <si>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</si>
  <si>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</si>
  <si>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</si>
  <si>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</si>
  <si>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</si>
  <si>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</si>
  <si>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</si>
  <si>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</si>
  <si>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</si>
  <si>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</si>
  <si>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</si>
  <si>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</si>
  <si>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</si>
  <si>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</si>
  <si>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</si>
  <si>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</si>
  <si>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</si>
  <si>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</si>
  <si>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</si>
  <si>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</si>
  <si>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</si>
  <si>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</si>
  <si>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</si>
  <si>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</si>
  <si>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</si>
  <si>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</si>
  <si>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</si>
  <si>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</si>
  <si>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</si>
  <si>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</si>
  <si>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</si>
  <si>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</si>
  <si>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</si>
  <si>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</si>
  <si>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</si>
  <si>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</si>
  <si>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</si>
  <si>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</si>
  <si>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</si>
  <si>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</si>
  <si>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</si>
  <si>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</si>
  <si>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</si>
  <si>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</si>
  <si>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</si>
  <si>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</si>
  <si>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</si>
  <si>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</si>
  <si>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</si>
  <si>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</si>
  <si>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</si>
  <si>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</si>
  <si>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</si>
  <si>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</si>
  <si>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</si>
  <si>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</si>
  <si>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</si>
  <si>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</si>
  <si>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</si>
  <si>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</si>
  <si>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</si>
  <si>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</si>
  <si>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</si>
  <si>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</si>
  <si>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</si>
  <si>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</si>
  <si>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</si>
  <si>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</si>
  <si>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</si>
  <si>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</si>
  <si>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</si>
  <si>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</si>
  <si>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</si>
  <si>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</si>
  <si>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</si>
  <si>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</si>
  <si>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</si>
  <si>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</si>
  <si>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</si>
  <si>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</si>
  <si>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</si>
  <si>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</si>
  <si>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</si>
  <si>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</si>
  <si>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</si>
  <si>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</si>
  <si>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</si>
  <si>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</si>
  <si>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</si>
  <si>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</si>
  <si>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</si>
  <si>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</si>
  <si>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</si>
  <si>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</si>
  <si>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</si>
  <si>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</si>
  <si>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</si>
  <si>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</si>
  <si>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</si>
  <si>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</si>
  <si>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</si>
  <si>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</si>
  <si>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</si>
  <si>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</si>
  <si>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</si>
  <si>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</si>
  <si>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</si>
  <si>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</si>
  <si>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</si>
  <si>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</si>
  <si>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</si>
  <si>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</si>
  <si>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</si>
  <si>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</si>
  <si>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</si>
  <si>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</si>
  <si>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</si>
  <si>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</si>
  <si>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</si>
  <si>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</si>
  <si>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</si>
  <si>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</si>
  <si>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</si>
  <si>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</si>
  <si>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</si>
  <si>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</si>
  <si>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</si>
  <si>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</si>
  <si>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</si>
  <si>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</si>
  <si>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</si>
  <si>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</si>
  <si>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</si>
  <si>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</si>
  <si>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</si>
  <si>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</si>
  <si>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</si>
  <si>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</si>
  <si>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</si>
  <si>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</si>
  <si>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</si>
  <si>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</si>
  <si>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</si>
  <si>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</si>
  <si>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</si>
  <si>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</si>
  <si>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</si>
  <si>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</si>
  <si>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</si>
  <si>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</si>
  <si>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</si>
  <si>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</si>
  <si>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</si>
  <si>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</si>
  <si>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</si>
  <si>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</si>
  <si>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</si>
  <si>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</si>
  <si>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</si>
  <si>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</si>
  <si>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</si>
  <si>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</si>
  <si>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</si>
  <si>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</si>
  <si>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</si>
  <si>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</si>
  <si>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</si>
  <si>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</si>
  <si>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</si>
  <si>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</si>
  <si>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</si>
  <si>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</si>
  <si>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</si>
  <si>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</si>
  <si>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</si>
  <si>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</si>
  <si>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</si>
  <si>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</si>
  <si>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</si>
  <si>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</si>
  <si>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</si>
  <si>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</si>
  <si>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</si>
  <si>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</si>
  <si>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</si>
  <si>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</si>
  <si>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</si>
  <si>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</si>
  <si>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</si>
  <si>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</si>
  <si>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</si>
  <si>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</si>
  <si>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</si>
  <si>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</si>
  <si>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</si>
  <si>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</si>
  <si>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</si>
  <si>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</si>
  <si>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</si>
  <si>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</si>
  <si>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</si>
  <si>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</si>
  <si>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</si>
  <si>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</si>
  <si>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</si>
  <si>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</si>
  <si>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</si>
  <si>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</si>
  <si>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</si>
  <si>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</si>
  <si>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</si>
  <si>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</si>
  <si>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</si>
  <si>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</si>
  <si>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</si>
  <si>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</si>
  <si>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</si>
  <si>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</si>
  <si>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</si>
  <si>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</si>
  <si>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</si>
  <si>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</si>
  <si>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</si>
  <si>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</si>
  <si>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</si>
  <si>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</si>
  <si>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</si>
  <si>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</si>
  <si>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</si>
  <si>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</si>
  <si>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</si>
  <si>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</si>
  <si>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</si>
  <si>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</si>
  <si>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</si>
  <si>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</si>
  <si>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</si>
  <si>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</si>
  <si>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</si>
  <si>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</si>
  <si>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</si>
  <si>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</si>
  <si>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</si>
  <si>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</si>
  <si>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</si>
  <si>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</si>
  <si>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</si>
  <si>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</si>
  <si>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</si>
  <si>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</si>
  <si>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</si>
  <si>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</si>
  <si>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</si>
  <si>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</si>
  <si>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</si>
  <si>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</si>
  <si>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</si>
  <si>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</si>
  <si>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</si>
  <si>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</si>
  <si>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</si>
  <si>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</si>
  <si>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</si>
  <si>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</si>
  <si>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</si>
  <si>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</si>
  <si>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</si>
  <si>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</si>
  <si>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</si>
  <si>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</si>
  <si>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</si>
  <si>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</si>
  <si>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</si>
  <si>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</si>
  <si>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</si>
  <si>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</si>
  <si>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</si>
  <si>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</si>
  <si>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</si>
  <si>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</si>
  <si>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</si>
  <si>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</si>
  <si>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</si>
  <si>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</si>
  <si>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</si>
  <si>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</si>
  <si>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</si>
  <si>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</si>
  <si>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</si>
  <si>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</si>
  <si>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</si>
  <si>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</si>
  <si>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</si>
  <si>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</si>
  <si>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</si>
  <si>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</si>
  <si>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</si>
  <si>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</si>
  <si>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</si>
  <si>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</si>
  <si>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</si>
  <si>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</si>
  <si>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</si>
  <si>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</si>
  <si>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</si>
  <si>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</si>
  <si>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</si>
  <si>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</si>
  <si>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</si>
  <si>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</si>
  <si>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</si>
  <si>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</si>
  <si>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</si>
  <si>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</si>
  <si>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</si>
  <si>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</si>
  <si>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</si>
  <si>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</si>
  <si>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</si>
  <si>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</si>
  <si>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</si>
  <si>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</si>
  <si>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</si>
  <si>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</si>
  <si>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</si>
  <si>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</si>
  <si>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</si>
  <si>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</si>
  <si>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</si>
  <si>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</si>
  <si>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</si>
  <si>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</si>
  <si>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</si>
  <si>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</si>
  <si>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</si>
  <si>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</si>
  <si>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</si>
  <si>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</si>
  <si>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</si>
  <si>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</si>
  <si>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</si>
  <si>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</si>
  <si>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</si>
  <si>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</si>
  <si>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</si>
  <si>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</si>
  <si>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</si>
  <si>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</si>
  <si>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</si>
  <si>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</si>
  <si>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</si>
  <si>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</si>
  <si>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</si>
  <si>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</si>
  <si>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</si>
  <si>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</si>
  <si>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</si>
  <si>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</si>
  <si>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</si>
  <si>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</si>
  <si>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</si>
  <si>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</si>
  <si>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</si>
  <si>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</si>
  <si>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</si>
  <si>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</si>
  <si>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</si>
  <si>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</si>
  <si>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</si>
  <si>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</si>
  <si>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</si>
  <si>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</si>
  <si>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</si>
  <si>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</si>
  <si>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</si>
  <si>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</si>
  <si>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</si>
  <si>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</si>
  <si>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</si>
  <si>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</si>
  <si>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</si>
  <si>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</si>
  <si>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</si>
  <si>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</si>
  <si>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</si>
  <si>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</si>
  <si>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</si>
  <si>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</si>
  <si>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</si>
  <si>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</si>
  <si>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</si>
  <si>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</si>
  <si>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</si>
  <si>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</si>
  <si>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</si>
  <si>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</si>
  <si>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</si>
  <si>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</si>
  <si>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</si>
  <si>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</si>
  <si>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</si>
  <si>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</si>
  <si>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</si>
  <si>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</si>
  <si>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</si>
  <si>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</si>
  <si>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</si>
  <si>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</si>
  <si>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</si>
  <si>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</si>
  <si>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</si>
  <si>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</si>
  <si>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</si>
  <si>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</si>
  <si>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</si>
  <si>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</si>
  <si>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</si>
  <si>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</si>
  <si>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</si>
  <si>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</si>
  <si>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</si>
  <si>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</si>
  <si>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</si>
  <si>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</si>
  <si>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</si>
  <si>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</si>
  <si>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</si>
  <si>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</si>
  <si>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</si>
  <si>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</si>
  <si>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</si>
  <si>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</si>
  <si>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</si>
  <si>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</si>
  <si>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</si>
  <si>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</si>
  <si>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</si>
  <si>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</si>
  <si>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</si>
  <si>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</si>
  <si>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</si>
  <si>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</si>
  <si>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</si>
  <si>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</si>
  <si>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</si>
  <si>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</si>
  <si>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</si>
  <si>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</si>
  <si>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</si>
  <si>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</si>
  <si>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</si>
  <si>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</si>
  <si>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</si>
  <si>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</si>
  <si>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</si>
  <si>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</si>
  <si>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</si>
  <si>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</si>
  <si>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</si>
  <si>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</si>
  <si>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</si>
  <si>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</si>
  <si>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</si>
  <si>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</si>
  <si>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</si>
  <si>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</si>
  <si>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</si>
  <si>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</si>
  <si>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</si>
  <si>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</si>
  <si>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</si>
  <si>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</si>
  <si>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</si>
  <si>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</si>
  <si>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</si>
  <si>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</si>
  <si>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</si>
  <si>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</si>
  <si>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</si>
  <si>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</si>
  <si>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</si>
  <si>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</si>
  <si>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</si>
  <si>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</si>
  <si>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</si>
  <si>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</si>
  <si>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</si>
  <si>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</si>
  <si>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</si>
  <si>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</si>
  <si>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</si>
  <si>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</si>
  <si>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</si>
  <si>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</si>
  <si>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</si>
  <si>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</si>
  <si>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</si>
  <si>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</si>
  <si>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</si>
  <si>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</si>
  <si>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</si>
  <si>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</si>
  <si>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</si>
  <si>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</si>
  <si>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</si>
  <si>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</si>
  <si>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</si>
  <si>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</si>
  <si>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</si>
  <si>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</si>
  <si>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</si>
  <si>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</si>
  <si>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</si>
  <si>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</si>
  <si>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</si>
  <si>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</si>
  <si>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</si>
  <si>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</si>
  <si>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</si>
  <si>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</si>
  <si>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</si>
  <si>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</si>
  <si>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</si>
  <si>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</si>
  <si>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</si>
  <si>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</si>
  <si>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</si>
  <si>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</si>
  <si>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</si>
  <si>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</si>
  <si>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</si>
  <si>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</si>
  <si>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</si>
  <si>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</si>
  <si>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</si>
  <si>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</si>
  <si>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</si>
  <si>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</si>
  <si>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</si>
  <si>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</si>
  <si>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</si>
  <si>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</si>
  <si>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</si>
  <si>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</si>
  <si>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</si>
  <si>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</si>
  <si>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</si>
  <si>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</si>
  <si>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</si>
  <si>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</si>
  <si>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</si>
  <si>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</si>
  <si>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</si>
  <si>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</si>
  <si>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</si>
  <si>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</si>
  <si>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</si>
  <si>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</si>
  <si>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</si>
  <si>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</si>
  <si>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</si>
  <si>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</si>
  <si>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</si>
  <si>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</si>
  <si>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</si>
  <si>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</si>
  <si>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</si>
  <si>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</si>
  <si>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</si>
  <si>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</si>
  <si>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</si>
  <si>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</si>
  <si>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</si>
  <si>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</si>
  <si>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</si>
  <si>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</si>
  <si>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</si>
  <si>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</si>
  <si>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</si>
  <si>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</si>
  <si>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</si>
  <si>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</si>
  <si>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</si>
  <si>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</si>
  <si>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</si>
  <si>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</si>
  <si>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</si>
  <si>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</si>
  <si>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</si>
  <si>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</si>
  <si>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</si>
  <si>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</si>
  <si>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</si>
  <si>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</si>
  <si>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</si>
  <si>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</si>
  <si>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</si>
  <si>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</si>
  <si>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</si>
  <si>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</si>
  <si>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</si>
  <si>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</si>
  <si>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</si>
  <si>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</si>
  <si>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</si>
  <si>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</si>
  <si>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</si>
  <si>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</si>
  <si>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</si>
  <si>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</si>
  <si>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</si>
  <si>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</si>
  <si>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</si>
  <si>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</si>
  <si>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</si>
  <si>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</si>
  <si>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</si>
  <si>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</si>
  <si>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</si>
  <si>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</si>
  <si>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</si>
  <si>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</si>
  <si>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</si>
  <si>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</si>
  <si>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</si>
  <si>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</si>
  <si>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</si>
  <si>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</si>
  <si>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</si>
  <si>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</si>
  <si>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</si>
  <si>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</si>
  <si>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</si>
  <si>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</si>
  <si>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</si>
  <si>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</si>
  <si>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</si>
  <si>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</si>
  <si>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</si>
  <si>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</si>
  <si>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</si>
  <si>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</si>
  <si>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</si>
  <si>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</si>
  <si>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</si>
  <si>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</si>
  <si>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</si>
  <si>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</si>
  <si>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</si>
  <si>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</si>
  <si>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</si>
  <si>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</si>
  <si>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</si>
  <si>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</si>
  <si>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</si>
  <si>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</si>
  <si>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</si>
  <si>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</si>
  <si>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</si>
  <si>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</si>
  <si>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</si>
  <si>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</si>
  <si>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</si>
  <si>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</si>
  <si>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</si>
  <si>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</si>
  <si>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</si>
  <si>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</si>
  <si>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</si>
  <si>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</si>
  <si>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</si>
  <si>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</si>
  <si>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</si>
  <si>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</si>
  <si>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</si>
  <si>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</si>
  <si>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</si>
  <si>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</si>
  <si>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</si>
  <si>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</si>
  <si>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</si>
  <si>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</si>
  <si>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</si>
  <si>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</si>
  <si>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</si>
  <si>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</si>
  <si>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</si>
  <si>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</si>
  <si>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</si>
  <si>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</si>
  <si>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</si>
  <si>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</si>
  <si>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</si>
  <si>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</si>
  <si>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</si>
  <si>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</si>
  <si>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</si>
  <si>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</si>
  <si>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</si>
  <si>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</si>
  <si>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</si>
  <si>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</si>
  <si>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</si>
  <si>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</si>
  <si>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</si>
  <si>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</si>
  <si>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</si>
  <si>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</si>
  <si>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</si>
  <si>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</si>
  <si>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</si>
  <si>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</si>
  <si>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</si>
  <si>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</si>
  <si>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</si>
  <si>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</si>
  <si>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</si>
  <si>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</si>
  <si>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</si>
  <si>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</si>
  <si>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</si>
  <si>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</si>
  <si>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</si>
  <si>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</si>
  <si>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</si>
  <si>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</si>
  <si>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</si>
  <si>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</si>
  <si>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</si>
  <si>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</si>
  <si>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</si>
  <si>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</si>
  <si>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</si>
  <si>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</si>
  <si>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</si>
  <si>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</si>
  <si>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</si>
  <si>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</si>
  <si>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</si>
  <si>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</si>
  <si>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</si>
  <si>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</si>
  <si>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</si>
  <si>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</si>
  <si>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</si>
  <si>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</si>
  <si>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</si>
  <si>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</si>
  <si>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</si>
  <si>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</si>
  <si>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</si>
  <si>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</si>
  <si>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</si>
  <si>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</si>
  <si>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</si>
  <si>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</si>
  <si>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</si>
  <si>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</si>
  <si>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</si>
  <si>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</si>
  <si>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</si>
  <si>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</si>
  <si>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</si>
  <si>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</si>
  <si>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</si>
  <si>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</si>
  <si>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</si>
  <si>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</si>
  <si>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</si>
  <si>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</si>
  <si>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</si>
  <si>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</si>
  <si>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</si>
  <si>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</si>
  <si>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</si>
  <si>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</si>
  <si>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</si>
  <si>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</si>
  <si>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</si>
  <si>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</si>
  <si>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</si>
  <si>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</si>
  <si>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</si>
  <si>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</si>
  <si>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</si>
  <si>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</si>
  <si>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</si>
  <si>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</si>
  <si>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</si>
  <si>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</si>
  <si>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</si>
  <si>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</si>
  <si>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</si>
  <si>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</si>
  <si>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</si>
  <si>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</si>
  <si>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</si>
  <si>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</si>
  <si>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</si>
  <si>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</si>
  <si>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</si>
  <si>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</si>
  <si>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</si>
  <si>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</si>
  <si>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</si>
  <si>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</si>
  <si>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</si>
  <si>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</si>
  <si>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</si>
  <si>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</si>
  <si>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</si>
  <si>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</si>
  <si>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</si>
  <si>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</si>
  <si>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</si>
  <si>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</si>
  <si>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</si>
  <si>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</si>
  <si>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</si>
  <si>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</si>
  <si>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</si>
  <si>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</si>
  <si>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</si>
  <si>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</si>
  <si>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</si>
  <si>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</si>
  <si>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</si>
  <si>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</si>
  <si>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</si>
  <si>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</si>
  <si>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</si>
  <si>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</si>
  <si>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</si>
  <si>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</si>
  <si>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</si>
  <si>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</si>
  <si>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</si>
  <si>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</si>
  <si>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</si>
  <si>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</si>
  <si>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</si>
  <si>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</si>
  <si>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</si>
  <si>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</si>
  <si>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</si>
  <si>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</si>
  <si>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</si>
  <si>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</si>
  <si>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</si>
  <si>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</si>
  <si>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</si>
  <si>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</si>
  <si>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</si>
  <si>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</si>
  <si>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</si>
  <si>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</si>
  <si>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</si>
  <si>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</si>
  <si>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</si>
  <si>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</si>
  <si>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</si>
  <si>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</si>
  <si>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</si>
  <si>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</si>
  <si>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</si>
  <si>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</si>
  <si>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</si>
  <si>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</si>
  <si>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</si>
  <si>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</si>
  <si>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</si>
  <si>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</si>
  <si>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</si>
  <si>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</si>
  <si>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</si>
  <si>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</si>
  <si>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</si>
  <si>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</si>
  <si>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</si>
  <si>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</si>
  <si>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</si>
  <si>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</si>
  <si>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</si>
  <si>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</si>
  <si>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</si>
  <si>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</si>
  <si>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</si>
  <si>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</si>
  <si>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</si>
  <si>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</si>
  <si>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</si>
  <si>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</si>
  <si>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</si>
  <si>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</si>
  <si>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</si>
  <si>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</si>
  <si>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</si>
  <si>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</si>
  <si>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</si>
  <si>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</si>
  <si>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</si>
  <si>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</si>
  <si>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</si>
  <si>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</si>
  <si>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</si>
  <si>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</si>
  <si>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</si>
  <si>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</si>
  <si>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</si>
  <si>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</si>
  <si>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</si>
  <si>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</si>
  <si>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</si>
  <si>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</si>
  <si>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</si>
  <si>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</si>
  <si>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</si>
  <si>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</si>
  <si>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</si>
  <si>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</si>
  <si>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</si>
  <si>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</si>
  <si>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</si>
  <si>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</si>
  <si>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</si>
  <si>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</si>
  <si>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</si>
  <si>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</si>
  <si>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</si>
  <si>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</si>
  <si>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</si>
  <si>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</si>
  <si>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</si>
  <si>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</si>
  <si>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</si>
  <si>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</si>
  <si>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</si>
  <si>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</si>
  <si>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</si>
  <si>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</si>
  <si>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</si>
  <si>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</si>
  <si>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</si>
  <si>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</si>
  <si>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</si>
  <si>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</si>
  <si>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</si>
  <si>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</si>
  <si>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</si>
  <si>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</si>
  <si>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</si>
  <si>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</si>
  <si>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</si>
  <si>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</si>
  <si>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</si>
  <si>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</si>
  <si>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</si>
  <si>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</si>
  <si>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</si>
  <si>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</si>
  <si>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</si>
  <si>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</si>
  <si>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</si>
  <si>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</si>
  <si>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</si>
  <si>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</si>
  <si>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</si>
  <si>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</si>
  <si>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</si>
  <si>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</si>
  <si>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</si>
  <si>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</si>
  <si>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</si>
  <si>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</si>
  <si>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</si>
  <si>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</si>
  <si>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</si>
  <si>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</si>
  <si>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</si>
  <si>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</si>
  <si>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</si>
  <si>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</si>
  <si>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</si>
  <si>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</si>
  <si>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</si>
  <si>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</si>
  <si>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</si>
  <si>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</si>
  <si>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</si>
  <si>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</si>
  <si>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</si>
  <si>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</si>
  <si>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</si>
  <si>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</si>
  <si>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</si>
  <si>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</si>
  <si>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</si>
  <si>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</si>
  <si>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</si>
  <si>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</si>
  <si>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</si>
  <si>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</si>
  <si>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</si>
  <si>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</si>
  <si>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</si>
  <si>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</si>
  <si>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</si>
  <si>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</si>
  <si>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</si>
  <si>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</si>
  <si>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</si>
  <si>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</si>
  <si>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</si>
  <si>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</si>
  <si>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</si>
  <si>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</si>
  <si>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</si>
  <si>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</si>
  <si>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</si>
  <si>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</si>
  <si>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</si>
  <si>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</si>
  <si>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</si>
  <si>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</si>
  <si>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</si>
  <si>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</si>
  <si>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</si>
  <si>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</si>
  <si>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</si>
  <si>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</si>
  <si>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</si>
  <si>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</si>
  <si>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</si>
  <si>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</si>
  <si>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</si>
  <si>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</si>
  <si>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</si>
  <si>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</si>
  <si>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</si>
  <si>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</si>
  <si>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</si>
  <si>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</si>
  <si>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</si>
  <si>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</si>
  <si>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</si>
  <si>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</si>
  <si>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</si>
  <si>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</si>
  <si>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</si>
  <si>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</si>
  <si>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</si>
  <si>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</si>
  <si>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</si>
  <si>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</si>
  <si>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</si>
  <si>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</si>
  <si>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</si>
  <si>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</si>
  <si>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</si>
  <si>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</si>
  <si>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</si>
  <si>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</si>
  <si>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</si>
  <si>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</si>
  <si>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</si>
  <si>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</si>
  <si>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</si>
  <si>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</si>
  <si>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</si>
  <si>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</si>
  <si>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</si>
  <si>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</si>
  <si>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</si>
  <si>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</si>
  <si>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</si>
  <si>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</si>
  <si>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</si>
  <si>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</si>
  <si>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</si>
  <si>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</si>
  <si>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</si>
  <si>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</si>
  <si>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</si>
  <si>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</si>
  <si>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</si>
  <si>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</si>
  <si>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</si>
  <si>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</si>
  <si>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</si>
  <si>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</si>
  <si>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</si>
  <si>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</si>
  <si>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</si>
  <si>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</si>
  <si>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</si>
  <si>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</si>
  <si>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</si>
  <si>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</si>
  <si>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</si>
  <si>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</si>
  <si>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</si>
  <si>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</si>
  <si>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</si>
  <si>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</si>
  <si>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</si>
  <si>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</si>
  <si>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</si>
  <si>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</si>
  <si>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</si>
  <si>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</si>
  <si>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</si>
  <si>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</si>
  <si>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</si>
  <si>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</si>
  <si>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</si>
  <si>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</si>
  <si>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</si>
  <si>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</si>
  <si>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</si>
  <si>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</si>
  <si>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</si>
  <si>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</si>
  <si>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</si>
  <si>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</si>
  <si>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</si>
  <si>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</si>
  <si>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</si>
  <si>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</si>
  <si>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</si>
  <si>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</si>
  <si>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</si>
  <si>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</si>
  <si>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</si>
  <si>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</si>
  <si>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</si>
  <si>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</si>
  <si>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</si>
  <si>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</si>
  <si>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</si>
  <si>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</si>
  <si>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</si>
  <si>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</si>
  <si>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</si>
  <si>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</si>
  <si>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</si>
  <si>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</si>
  <si>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</si>
  <si>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</si>
  <si>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</si>
  <si>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</si>
  <si>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</si>
  <si>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</si>
  <si>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</si>
  <si>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</si>
  <si>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</si>
  <si>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</si>
  <si>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</si>
  <si>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</si>
  <si>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</si>
  <si>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</si>
  <si>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</si>
  <si>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</si>
  <si>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</si>
  <si>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</si>
  <si>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</si>
  <si>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</si>
  <si>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</si>
  <si>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</si>
  <si>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</si>
  <si>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</si>
  <si>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</si>
  <si>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</si>
  <si>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</si>
  <si>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</si>
  <si>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</si>
  <si>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</si>
  <si>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</si>
  <si>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</si>
  <si>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</si>
  <si>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</si>
  <si>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</si>
  <si>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</si>
  <si>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</si>
  <si>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</si>
  <si>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</si>
  <si>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</si>
  <si>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</si>
  <si>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</si>
  <si>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</si>
  <si>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</si>
  <si>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</si>
  <si>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</si>
  <si>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</si>
  <si>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</si>
  <si>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</si>
  <si>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</si>
  <si>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</si>
  <si>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</si>
  <si>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</si>
  <si>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</si>
  <si>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</si>
  <si>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</si>
  <si>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</si>
  <si>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</si>
  <si>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</si>
  <si>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</si>
  <si>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</si>
  <si>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</si>
  <si>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</si>
  <si>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</si>
  <si>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</si>
  <si>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</si>
  <si>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</si>
  <si>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</si>
  <si>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</si>
  <si>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</si>
  <si>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</si>
  <si>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</si>
  <si>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</si>
  <si>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</si>
  <si>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</si>
  <si>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</si>
  <si>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</si>
  <si>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</si>
  <si>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</si>
  <si>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</si>
  <si>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</si>
  <si>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</si>
  <si>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</si>
  <si>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</si>
  <si>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</si>
  <si>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</si>
  <si>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</si>
  <si>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</si>
  <si>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</si>
  <si>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</si>
  <si>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</si>
  <si>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</si>
  <si>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</si>
  <si>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</si>
  <si>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</si>
  <si>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</si>
  <si>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</si>
  <si>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</si>
  <si>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</si>
  <si>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</si>
  <si>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</si>
  <si>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</si>
  <si>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</si>
  <si>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</si>
  <si>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</si>
  <si>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</si>
  <si>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</si>
  <si>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</si>
  <si>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</si>
  <si>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</si>
  <si>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</si>
  <si>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</si>
  <si>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</si>
  <si>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</si>
  <si>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</si>
  <si>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</si>
  <si>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</si>
  <si>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</si>
  <si>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</si>
  <si>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</si>
  <si>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</si>
  <si>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</si>
  <si>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</si>
  <si>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</si>
  <si>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</si>
  <si>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</si>
  <si>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</si>
  <si>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</si>
  <si>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</si>
  <si>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</si>
  <si>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</si>
  <si>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</si>
  <si>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</si>
  <si>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</si>
  <si>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</si>
  <si>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</si>
  <si>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</si>
  <si>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</si>
  <si>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</si>
  <si>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</si>
  <si>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</si>
  <si>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</si>
  <si>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</si>
  <si>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</si>
  <si>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</si>
  <si>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</si>
  <si>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</si>
  <si>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</si>
  <si>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</si>
  <si>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</si>
  <si>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</si>
  <si>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</si>
  <si>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</si>
  <si>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</si>
  <si>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</si>
  <si>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</si>
  <si>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</si>
  <si>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</si>
  <si>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</si>
  <si>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</si>
  <si>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</si>
  <si>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</si>
  <si>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</si>
  <si>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</si>
  <si>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</si>
  <si>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</si>
  <si>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</si>
  <si>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</si>
  <si>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</si>
  <si>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</si>
  <si>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</si>
  <si>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</si>
  <si>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</si>
  <si>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</si>
  <si>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</si>
  <si>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</si>
  <si>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</si>
  <si>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</si>
  <si>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</si>
  <si>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</si>
  <si>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</si>
  <si>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</si>
  <si>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</si>
  <si>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</si>
  <si>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</si>
  <si>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</si>
  <si>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</si>
  <si>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</si>
  <si>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</si>
  <si>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</si>
  <si>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</si>
  <si>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</si>
  <si>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</si>
  <si>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</si>
  <si>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</si>
  <si>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</si>
  <si>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</si>
  <si>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</si>
  <si>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</si>
  <si>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</si>
  <si>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</si>
  <si>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</si>
  <si>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</si>
  <si>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</si>
  <si>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</si>
  <si>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</si>
  <si>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</si>
  <si>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</si>
  <si>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</si>
  <si>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</si>
  <si>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</si>
  <si>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</si>
  <si>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</si>
  <si>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</si>
  <si>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</si>
  <si>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</si>
  <si>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</si>
  <si>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</si>
  <si>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</si>
  <si>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</si>
  <si>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</si>
  <si>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</si>
  <si>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</si>
  <si>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</si>
  <si>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</si>
  <si>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</si>
  <si>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</si>
  <si>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</si>
  <si>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</si>
  <si>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</si>
  <si>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</si>
  <si>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</si>
  <si>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</si>
  <si>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</si>
  <si>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</si>
  <si>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</si>
  <si>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</si>
  <si>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</si>
  <si>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</si>
  <si>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</si>
  <si>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</si>
  <si>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</si>
  <si>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</si>
  <si>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</si>
  <si>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</si>
  <si>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</si>
  <si>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</si>
  <si>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</si>
  <si>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</si>
  <si>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</si>
  <si>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</si>
  <si>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</si>
  <si>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</si>
  <si>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</si>
  <si>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</si>
  <si>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</si>
  <si>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</si>
  <si>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</si>
  <si>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</si>
  <si>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</si>
  <si>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</si>
  <si>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</si>
  <si>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</si>
  <si>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</si>
  <si>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</si>
  <si>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</si>
  <si>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</si>
  <si>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</si>
  <si>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</si>
  <si>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</si>
  <si>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</si>
  <si>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</si>
  <si>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</si>
  <si>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</si>
  <si>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</si>
  <si>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</si>
  <si>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</si>
  <si>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</si>
  <si>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</si>
  <si>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</si>
  <si>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</si>
  <si>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</si>
  <si>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</si>
  <si>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</si>
  <si>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</si>
  <si>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</si>
  <si>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</si>
  <si>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</si>
  <si>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</si>
  <si>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</si>
  <si>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</si>
  <si>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</si>
  <si>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</si>
  <si>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</si>
  <si>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</si>
  <si>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</si>
  <si>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</si>
  <si>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</si>
  <si>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</si>
  <si>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</si>
  <si>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</si>
  <si>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</si>
  <si>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</si>
  <si>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</si>
  <si>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</si>
  <si>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</si>
  <si>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</si>
  <si>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</si>
  <si>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</si>
  <si>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</si>
  <si>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</si>
  <si>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</si>
  <si>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</si>
  <si>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</si>
  <si>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</si>
  <si>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</si>
  <si>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</si>
  <si>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</si>
  <si>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</si>
  <si>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</si>
  <si>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</si>
  <si>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</si>
  <si>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</si>
  <si>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</si>
  <si>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</si>
  <si>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</si>
  <si>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</si>
  <si>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</si>
  <si>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</si>
  <si>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</si>
  <si>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</si>
  <si>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</si>
  <si>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</si>
  <si>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</si>
  <si>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</si>
  <si>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</si>
  <si>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</si>
  <si>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</si>
  <si>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</si>
  <si>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</si>
  <si>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</si>
  <si>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</si>
  <si>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</si>
  <si>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</si>
  <si>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</si>
  <si>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</si>
  <si>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</si>
  <si>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</si>
  <si>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</si>
  <si>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</si>
  <si>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</si>
  <si>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</si>
  <si>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</si>
  <si>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</si>
  <si>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</si>
  <si>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</si>
  <si>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</si>
  <si>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</si>
  <si>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</si>
  <si>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</si>
  <si>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</si>
  <si>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</si>
  <si>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</si>
  <si>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</si>
  <si>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</si>
  <si>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</si>
  <si>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</si>
  <si>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</si>
  <si>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</si>
  <si>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</si>
  <si>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</si>
  <si>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</si>
  <si>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</si>
  <si>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</si>
  <si>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</si>
  <si>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</si>
  <si>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</si>
  <si>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</si>
  <si>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</si>
  <si>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</si>
  <si>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</si>
  <si>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</si>
  <si>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</si>
  <si>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</si>
  <si>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</si>
  <si>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</si>
  <si>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</si>
  <si>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</si>
  <si>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</si>
  <si>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</si>
  <si>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</si>
  <si>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</si>
  <si>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</si>
  <si>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</si>
  <si>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</si>
  <si>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</si>
  <si>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</si>
  <si>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</si>
  <si>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</si>
  <si>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</si>
  <si>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</si>
  <si>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</si>
  <si>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</si>
  <si>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</si>
  <si>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</si>
  <si>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</si>
  <si>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</si>
  <si>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</si>
  <si>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</si>
  <si>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</si>
  <si>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</si>
  <si>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</si>
  <si>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</si>
  <si>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</si>
  <si>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</si>
  <si>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</si>
  <si>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</si>
  <si>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</si>
  <si>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</si>
  <si>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</si>
  <si>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</si>
  <si>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</si>
  <si>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</si>
  <si>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</si>
  <si>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</si>
  <si>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</si>
  <si>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</si>
  <si>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</si>
  <si>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</si>
  <si>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</si>
  <si>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</si>
  <si>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</si>
  <si>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</si>
  <si>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</si>
  <si>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</si>
  <si>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</si>
  <si>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</si>
  <si>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</si>
  <si>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</si>
  <si>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</si>
  <si>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</si>
  <si>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</si>
  <si>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</si>
  <si>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</si>
  <si>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</si>
  <si>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</si>
  <si>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</si>
  <si>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</si>
  <si>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</si>
  <si>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</si>
  <si>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</si>
  <si>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</si>
  <si>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</si>
  <si>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</si>
  <si>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</si>
  <si>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</si>
  <si>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</si>
  <si>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</si>
  <si>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</si>
  <si>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</si>
  <si>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</si>
  <si>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</si>
  <si>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</si>
  <si>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</si>
  <si>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</si>
  <si>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</si>
  <si>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</si>
  <si>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</si>
  <si>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</si>
  <si>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</si>
  <si>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</si>
  <si>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</si>
  <si>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</si>
  <si>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</si>
  <si>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</si>
  <si>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</si>
  <si>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</si>
  <si>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</si>
  <si>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</si>
  <si>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</si>
  <si>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</si>
  <si>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</si>
  <si>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</si>
  <si>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</si>
  <si>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</si>
  <si>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</si>
  <si>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</si>
  <si>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</si>
  <si>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</si>
  <si>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</si>
  <si>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</si>
  <si>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</si>
  <si>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</si>
  <si>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</si>
  <si>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</si>
  <si>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</si>
  <si>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</si>
  <si>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</si>
  <si>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</si>
  <si>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</si>
  <si>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</si>
  <si>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</si>
  <si>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</si>
  <si>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</si>
  <si>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</si>
  <si>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</si>
  <si>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</si>
  <si>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</si>
  <si>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</si>
  <si>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</si>
  <si>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</si>
  <si>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</si>
  <si>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</si>
  <si>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</si>
  <si>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</si>
  <si>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</si>
  <si>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</si>
  <si>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</si>
  <si>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</si>
  <si>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</si>
  <si>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</si>
  <si>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</si>
  <si>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</si>
  <si>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</si>
  <si>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</si>
  <si>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</si>
  <si>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</si>
  <si>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</si>
  <si>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</si>
  <si>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</si>
  <si>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</si>
  <si>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</si>
  <si>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</si>
  <si>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</si>
  <si>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</si>
  <si>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</si>
  <si>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</si>
  <si>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</si>
  <si>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</si>
  <si>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</si>
  <si>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</si>
  <si>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</si>
  <si>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</si>
  <si>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</si>
  <si>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</si>
  <si>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</si>
  <si>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</si>
  <si>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</si>
  <si>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</si>
  <si>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</si>
  <si>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</si>
  <si>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</si>
  <si>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</si>
  <si>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</si>
  <si>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</si>
  <si>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</si>
  <si>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</si>
  <si>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</si>
  <si>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</si>
  <si>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</si>
  <si>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</si>
  <si>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</si>
  <si>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</si>
  <si>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</si>
  <si>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</si>
  <si>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</si>
  <si>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</si>
  <si>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</si>
  <si>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</si>
  <si>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</si>
  <si>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</si>
  <si>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</si>
  <si>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</si>
  <si>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</si>
  <si>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</si>
  <si>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</si>
  <si>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</si>
  <si>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</si>
  <si>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</si>
  <si>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</si>
  <si>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</si>
  <si>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</si>
  <si>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</si>
  <si>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</si>
  <si>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</si>
  <si>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</si>
  <si>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</si>
  <si>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</si>
  <si>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</si>
  <si>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</si>
  <si>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</si>
  <si>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</si>
  <si>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</si>
  <si>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</si>
  <si>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</si>
  <si>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</si>
  <si>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</si>
  <si>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</si>
  <si>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</si>
  <si>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</si>
  <si>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</si>
  <si>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</si>
  <si>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</si>
  <si>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</si>
  <si>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</si>
  <si>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</si>
  <si>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</si>
  <si>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</si>
  <si>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</si>
  <si>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</si>
  <si>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</si>
  <si>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</si>
  <si>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</si>
  <si>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</si>
  <si>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</si>
  <si>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</si>
  <si>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</si>
  <si>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</si>
  <si>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</si>
  <si>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</si>
  <si>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</si>
  <si>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</si>
  <si>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</si>
  <si>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</si>
  <si>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</si>
  <si>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</si>
  <si>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</si>
  <si>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</si>
  <si>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</si>
  <si>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</si>
  <si>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</si>
  <si>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</si>
  <si>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</si>
  <si>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</si>
  <si>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</si>
  <si>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</si>
  <si>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</si>
  <si>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</si>
  <si>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</si>
  <si>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</si>
  <si>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</si>
  <si>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</si>
  <si>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</si>
  <si>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</si>
  <si>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</si>
  <si>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</si>
  <si>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</si>
  <si>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</si>
  <si>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</si>
  <si>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</si>
  <si>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</si>
  <si>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</si>
  <si>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</si>
  <si>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</si>
  <si>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</si>
  <si>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</si>
  <si>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</si>
  <si>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</si>
  <si>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</si>
  <si>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</si>
  <si>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</si>
  <si>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</si>
  <si>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</si>
  <si>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</si>
  <si>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</si>
  <si>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</si>
  <si>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</si>
  <si>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</si>
  <si>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</si>
  <si>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</si>
  <si>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</si>
  <si>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</si>
  <si>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</si>
  <si>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</si>
  <si>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</si>
  <si>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</si>
  <si>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</si>
  <si>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</si>
  <si>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</si>
  <si>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</si>
  <si>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</si>
  <si>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</si>
  <si>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</si>
  <si>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</si>
  <si>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</si>
  <si>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</si>
  <si>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</si>
  <si>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</si>
  <si>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</si>
  <si>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</si>
  <si>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</si>
  <si>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</si>
  <si>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</si>
  <si>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</si>
  <si>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</si>
  <si>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</si>
  <si>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</si>
  <si>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</si>
  <si>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</si>
  <si>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</si>
  <si>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</si>
  <si>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</si>
  <si>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</si>
  <si>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</si>
  <si>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</si>
  <si>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</si>
  <si>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</si>
  <si>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</si>
  <si>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</si>
  <si>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</si>
  <si>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</si>
  <si>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</si>
  <si>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</si>
  <si>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</si>
  <si>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</si>
  <si>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</si>
  <si>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</si>
  <si>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</si>
  <si>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</si>
  <si>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</si>
  <si>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</si>
  <si>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</si>
  <si>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</si>
  <si>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</si>
  <si>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</si>
  <si>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</si>
  <si>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</si>
  <si>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</si>
  <si>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</si>
  <si>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</si>
  <si>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</si>
  <si>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</si>
  <si>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</si>
  <si>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</si>
  <si>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</si>
  <si>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</si>
  <si>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</si>
  <si>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</si>
  <si>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</si>
  <si>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</si>
  <si>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</si>
  <si>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</si>
  <si>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</si>
  <si>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</si>
  <si>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</si>
  <si>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</si>
  <si>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</si>
  <si>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</si>
  <si>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</si>
  <si>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</si>
  <si>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</si>
  <si>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</si>
  <si>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</si>
  <si>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</si>
  <si>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</si>
  <si>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</si>
  <si>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</si>
  <si>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</si>
  <si>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</si>
  <si>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</si>
  <si>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</si>
  <si>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</si>
  <si>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</si>
  <si>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</si>
  <si>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</si>
  <si>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</si>
  <si>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</si>
  <si>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</si>
  <si>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</si>
  <si>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</si>
  <si>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</si>
  <si>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</si>
  <si>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</si>
  <si>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</si>
  <si>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</si>
  <si>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</si>
  <si>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</si>
  <si>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</si>
  <si>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</si>
  <si>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</si>
  <si>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</si>
  <si>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</si>
  <si>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</si>
  <si>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</si>
  <si>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</si>
  <si>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</si>
  <si>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</si>
  <si>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</si>
  <si>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</si>
  <si>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</si>
  <si>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</si>
  <si>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</si>
  <si>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</si>
  <si>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</si>
  <si>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</si>
  <si>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</si>
  <si>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</si>
  <si>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</si>
  <si>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</si>
  <si>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</si>
  <si>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</si>
  <si>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</si>
  <si>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</si>
  <si>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</si>
  <si>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</si>
  <si>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</si>
  <si>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</si>
  <si>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</si>
  <si>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</si>
  <si>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</si>
  <si>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</si>
  <si>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</si>
  <si>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</si>
  <si>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</si>
  <si>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</si>
  <si>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</si>
  <si>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</si>
  <si>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</si>
  <si>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</si>
  <si>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</si>
  <si>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</si>
  <si>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</si>
  <si>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</si>
  <si>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</si>
  <si>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</si>
  <si>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</si>
  <si>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</si>
  <si>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</si>
  <si>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</si>
  <si>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</si>
  <si>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</si>
  <si>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</si>
  <si>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</si>
  <si>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</si>
  <si>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</si>
  <si>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</si>
  <si>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</si>
  <si>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</si>
  <si>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</si>
  <si>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</si>
  <si>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</si>
  <si>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</si>
  <si>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</si>
  <si>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</si>
  <si>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</si>
  <si>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</si>
  <si>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</si>
  <si>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</si>
  <si>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</si>
  <si>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</si>
  <si>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</si>
  <si>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</si>
  <si>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</si>
  <si>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</si>
  <si>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</si>
  <si>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</si>
  <si>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</si>
  <si>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</si>
  <si>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</si>
  <si>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</si>
  <si>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</si>
  <si>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</si>
  <si>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</si>
  <si>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</si>
  <si>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</si>
  <si>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</si>
  <si>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</si>
  <si>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</si>
  <si>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</si>
  <si>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</si>
  <si>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</si>
  <si>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</si>
  <si>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</si>
  <si>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</si>
  <si>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</si>
  <si>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</si>
  <si>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</si>
  <si>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</si>
  <si>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</si>
  <si>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</si>
  <si>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</si>
  <si>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</si>
  <si>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</si>
  <si>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</si>
  <si>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</si>
  <si>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</si>
  <si>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</si>
  <si>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</si>
  <si>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</si>
  <si>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</si>
  <si>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</si>
  <si>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</si>
  <si>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</si>
  <si>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</si>
  <si>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</si>
  <si>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</si>
  <si>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</si>
  <si>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</si>
  <si>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</si>
  <si>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</si>
  <si>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</si>
  <si>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</si>
  <si>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</si>
  <si>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</si>
  <si>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</si>
  <si>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</si>
  <si>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</si>
  <si>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</si>
  <si>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</si>
  <si>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</si>
  <si>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</si>
  <si>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</si>
  <si>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</si>
  <si>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</si>
  <si>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</si>
  <si>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</si>
  <si>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</si>
  <si>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</si>
  <si>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</si>
  <si>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</si>
  <si>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</si>
  <si>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</si>
  <si>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</si>
  <si>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</si>
  <si>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</si>
  <si>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</si>
  <si>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</si>
  <si>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</si>
  <si>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</si>
  <si>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</si>
  <si>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</si>
  <si>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</si>
  <si>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</si>
  <si>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</si>
  <si>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</si>
  <si>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</si>
  <si>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</si>
  <si>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</si>
  <si>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</si>
  <si>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</si>
  <si>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</si>
  <si>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</si>
  <si>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</si>
  <si>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</si>
  <si>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</si>
  <si>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</si>
  <si>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</si>
  <si>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</si>
  <si>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</si>
  <si>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</si>
  <si>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</si>
  <si>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</si>
  <si>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</si>
  <si>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</si>
  <si>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</si>
  <si>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</si>
  <si>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</si>
  <si>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</si>
  <si>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</si>
  <si>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</si>
  <si>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</si>
  <si>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</si>
  <si>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</si>
  <si>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</si>
  <si>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</si>
  <si>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</si>
  <si>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</si>
  <si>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</si>
  <si>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</si>
  <si>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</si>
  <si>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</si>
  <si>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</si>
  <si>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</si>
  <si>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</si>
  <si>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</si>
  <si>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</si>
  <si>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</si>
  <si>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</si>
  <si>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</si>
  <si>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</si>
  <si>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</si>
  <si>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</si>
  <si>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</si>
  <si>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</si>
  <si>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</si>
  <si>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</si>
  <si>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</si>
  <si>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</si>
  <si>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</si>
  <si>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</si>
  <si>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</si>
  <si>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</si>
  <si>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</si>
  <si>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</si>
  <si>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</si>
  <si>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</si>
  <si>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</si>
  <si>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</si>
  <si>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</si>
  <si>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</si>
  <si>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</si>
  <si>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</si>
  <si>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</si>
  <si>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</si>
  <si>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</si>
  <si>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</si>
  <si>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</si>
  <si>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</si>
  <si>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</si>
  <si>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</si>
  <si>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</si>
  <si>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</si>
  <si>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</si>
  <si>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</si>
  <si>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</si>
  <si>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</si>
  <si>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</si>
  <si>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</si>
  <si>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</si>
  <si>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</si>
  <si>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</si>
  <si>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</si>
  <si>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</si>
  <si>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</si>
  <si>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</si>
  <si>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</si>
  <si>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</si>
  <si>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</si>
  <si>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</si>
  <si>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</si>
  <si>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</si>
  <si>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</si>
  <si>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</si>
  <si>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</si>
  <si>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</si>
  <si>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</si>
  <si>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</si>
  <si>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</si>
  <si>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</si>
  <si>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</si>
  <si>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</si>
  <si>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</si>
  <si>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</si>
  <si>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</si>
  <si>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</si>
  <si>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</si>
  <si>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</si>
  <si>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</si>
  <si>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</si>
  <si>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</si>
  <si>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</si>
  <si>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</si>
  <si>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</si>
  <si>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</si>
  <si>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</si>
  <si>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</si>
  <si>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</si>
  <si>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</si>
  <si>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</si>
  <si>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</si>
  <si>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</si>
  <si>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</si>
  <si>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</si>
  <si>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</si>
  <si>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</si>
  <si>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</si>
  <si>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</si>
  <si>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</si>
  <si>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</si>
  <si>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</si>
  <si>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</si>
  <si>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</si>
  <si>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</si>
  <si>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</si>
  <si>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</si>
  <si>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</si>
  <si>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</si>
  <si>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</si>
  <si>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</si>
  <si>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</si>
  <si>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</si>
  <si>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</si>
  <si>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</si>
  <si>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</si>
  <si>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</si>
  <si>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</si>
  <si>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</si>
  <si>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</si>
  <si>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</si>
  <si>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</si>
  <si>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</si>
  <si>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</si>
  <si>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</si>
  <si>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</si>
  <si>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</si>
  <si>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</si>
  <si>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</si>
  <si>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</si>
  <si>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</si>
  <si>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</si>
  <si>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</si>
  <si>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</si>
  <si>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</si>
  <si>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</si>
  <si>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</si>
  <si>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</si>
  <si>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</si>
  <si>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</si>
  <si>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</si>
  <si>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</si>
  <si>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</si>
  <si>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</si>
  <si>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</si>
  <si>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</si>
  <si>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</si>
  <si>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</si>
  <si>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</si>
  <si>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</si>
  <si>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</si>
  <si>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</si>
  <si>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</si>
  <si>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</si>
  <si>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</si>
  <si>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</si>
  <si>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</si>
  <si>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</si>
  <si>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</si>
  <si>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</si>
  <si>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</si>
  <si>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</si>
  <si>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</si>
  <si>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</si>
  <si>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</si>
  <si>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</si>
  <si>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</si>
  <si>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</si>
  <si>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</si>
  <si>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</si>
  <si>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</si>
  <si>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</si>
  <si>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</si>
  <si>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</si>
  <si>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</si>
  <si>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</si>
  <si>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</si>
  <si>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</si>
  <si>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</si>
  <si>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</si>
  <si>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</si>
  <si>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</si>
  <si>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</si>
  <si>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</si>
  <si>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</si>
  <si>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</si>
  <si>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</si>
  <si>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</si>
  <si>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</si>
  <si>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</si>
  <si>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</si>
  <si>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</si>
  <si>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</si>
  <si>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</si>
  <si>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</si>
  <si>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</si>
  <si>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</si>
  <si>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</si>
  <si>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</si>
  <si>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</si>
  <si>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</si>
  <si>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</si>
  <si>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</si>
  <si>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</si>
  <si>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</si>
  <si>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</si>
  <si>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</si>
  <si>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</si>
  <si>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</si>
  <si>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</si>
  <si>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</si>
  <si>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</si>
  <si>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</si>
  <si>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</si>
  <si>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</si>
  <si>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</si>
  <si>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</si>
  <si>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</si>
  <si>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</si>
  <si>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</si>
  <si>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</si>
  <si>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</si>
  <si>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</si>
  <si>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</si>
  <si>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</si>
  <si>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</si>
  <si>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</si>
  <si>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</si>
  <si>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</si>
  <si>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</si>
  <si>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</si>
  <si>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</si>
  <si>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</si>
  <si>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</si>
  <si>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</si>
  <si>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</si>
  <si>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</si>
  <si>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</si>
  <si>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</si>
  <si>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</si>
  <si>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</si>
  <si>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</si>
  <si>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</si>
  <si>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</si>
  <si>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</si>
  <si>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</si>
  <si>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</si>
  <si>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</si>
  <si>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</si>
  <si>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</si>
  <si>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</si>
  <si>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</si>
  <si>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</si>
  <si>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</si>
  <si>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</si>
  <si>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</si>
  <si>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</si>
  <si>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</si>
  <si>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</si>
  <si>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</si>
  <si>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</si>
  <si>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</si>
  <si>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</si>
  <si>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</si>
  <si>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</si>
  <si>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</si>
  <si>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</si>
  <si>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</si>
  <si>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</si>
  <si>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</si>
  <si>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</si>
  <si>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</si>
  <si>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</si>
  <si>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</si>
  <si>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</si>
  <si>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</si>
  <si>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</si>
  <si>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</si>
  <si>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</si>
  <si>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</si>
  <si>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</si>
  <si>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</si>
  <si>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</si>
  <si>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</si>
  <si>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</si>
  <si>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</si>
  <si>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</si>
  <si>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</si>
  <si>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</si>
  <si>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</si>
  <si>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</si>
  <si>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</si>
  <si>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</si>
  <si>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</si>
  <si>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</si>
  <si>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</si>
  <si>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</si>
  <si>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</si>
  <si>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</si>
  <si>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</si>
  <si>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</si>
  <si>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</si>
  <si>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</si>
  <si>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</si>
  <si>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</si>
  <si>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</si>
  <si>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</si>
  <si>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</si>
  <si>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</si>
  <si>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</si>
  <si>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</si>
  <si>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</si>
  <si>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</si>
  <si>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</si>
  <si>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</si>
  <si>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</si>
  <si>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</si>
  <si>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</si>
  <si>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</si>
  <si>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</si>
  <si>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</si>
  <si>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</si>
  <si>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</si>
  <si>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</si>
  <si>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</si>
  <si>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</si>
  <si>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</si>
  <si>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</si>
  <si>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</si>
  <si>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</si>
  <si>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</si>
  <si>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</si>
  <si>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</si>
  <si>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</si>
  <si>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</si>
  <si>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</si>
  <si>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</si>
  <si>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</si>
  <si>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</si>
  <si>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</si>
  <si>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</si>
  <si>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</si>
  <si>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</si>
  <si>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</si>
  <si>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</si>
  <si>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</si>
  <si>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</si>
  <si>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</si>
  <si>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</si>
  <si>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</si>
  <si>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</si>
  <si>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</si>
  <si>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</si>
  <si>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</si>
  <si>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</si>
  <si>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</si>
  <si>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</si>
  <si>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</si>
  <si>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</si>
  <si>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</si>
  <si>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</si>
  <si>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</si>
  <si>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</si>
  <si>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</si>
  <si>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</si>
  <si>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</si>
  <si>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</si>
  <si>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</si>
  <si>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</si>
  <si>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</si>
  <si>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</si>
  <si>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</si>
  <si>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</si>
  <si>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</si>
  <si>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</si>
  <si>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</si>
  <si>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</si>
  <si>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</si>
  <si>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</si>
  <si>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</si>
  <si>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</si>
  <si>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</si>
  <si>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</si>
  <si>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</si>
  <si>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</si>
  <si>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</si>
  <si>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</si>
  <si>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</si>
  <si>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</si>
  <si>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</si>
  <si>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</si>
  <si>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</si>
  <si>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</si>
  <si>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</si>
  <si>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</si>
  <si>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</si>
  <si>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</si>
  <si>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</si>
  <si>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</si>
  <si>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</si>
  <si>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</si>
  <si>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</si>
  <si>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</si>
  <si>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</si>
  <si>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</si>
  <si>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</si>
  <si>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</si>
  <si>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</si>
  <si>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</si>
  <si>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</si>
  <si>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</si>
  <si>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</si>
  <si>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</si>
  <si>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</si>
  <si>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</si>
  <si>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</si>
  <si>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</si>
  <si>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</si>
  <si>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</si>
  <si>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</si>
  <si>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</si>
  <si>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</si>
  <si>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</si>
  <si>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</si>
  <si>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</si>
  <si>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</si>
  <si>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</si>
  <si>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</si>
  <si>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</si>
  <si>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</si>
  <si>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</si>
  <si>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</si>
  <si>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</si>
  <si>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</si>
  <si>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</si>
  <si>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</si>
  <si>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</si>
  <si>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</si>
  <si>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</si>
  <si>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</si>
  <si>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</si>
  <si>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</si>
  <si>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</si>
  <si>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</si>
  <si>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</si>
  <si>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</si>
  <si>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</si>
  <si>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</si>
  <si>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</si>
  <si>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</si>
  <si>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</si>
  <si>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</si>
  <si>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</si>
  <si>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</si>
  <si>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</si>
  <si>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</si>
  <si>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</si>
  <si>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</si>
  <si>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</si>
  <si>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</si>
  <si>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</si>
  <si>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</si>
  <si>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</si>
  <si>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</si>
  <si>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</si>
  <si>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</si>
  <si>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</si>
  <si>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</si>
  <si>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</si>
  <si>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</si>
  <si>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</si>
  <si>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</si>
  <si>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</si>
  <si>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</si>
  <si>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</si>
  <si>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</si>
  <si>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</si>
  <si>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</si>
  <si>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</si>
  <si>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</si>
  <si>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</si>
  <si>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</si>
  <si>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</si>
  <si>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</si>
  <si>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</si>
  <si>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</si>
  <si>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</si>
  <si>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</si>
  <si>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</si>
  <si>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</si>
  <si>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</si>
  <si>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</si>
  <si>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</si>
  <si>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</si>
  <si>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</si>
  <si>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</si>
  <si>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</si>
  <si>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</si>
  <si>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</si>
  <si>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</si>
  <si>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</si>
  <si>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</si>
  <si>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</si>
  <si>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</si>
  <si>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</si>
  <si>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</si>
  <si>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</si>
  <si>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</si>
  <si>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</si>
  <si>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</si>
  <si>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</si>
  <si>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</si>
  <si>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</si>
  <si>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</si>
  <si>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</si>
  <si>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</si>
  <si>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</si>
  <si>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</si>
  <si>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</si>
  <si>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</si>
  <si>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</si>
  <si>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</si>
  <si>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</si>
  <si>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</si>
  <si>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</si>
  <si>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</si>
  <si>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</si>
  <si>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</si>
  <si>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</si>
  <si>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</si>
  <si>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</si>
  <si>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</si>
  <si>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</si>
  <si>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</si>
  <si>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</si>
  <si>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</si>
  <si>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</si>
  <si>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</si>
  <si>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</si>
  <si>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</si>
  <si>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</si>
  <si>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</si>
  <si>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</si>
  <si>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</si>
  <si>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</si>
  <si>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</si>
  <si>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</si>
  <si>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</si>
  <si>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</si>
  <si>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</si>
  <si>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</si>
  <si>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</si>
  <si>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</si>
  <si>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</si>
  <si>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</si>
  <si>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</si>
  <si>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</si>
  <si>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</si>
  <si>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</si>
  <si>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</si>
  <si>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</si>
  <si>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</si>
  <si>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</si>
  <si>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</si>
  <si>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</si>
  <si>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</si>
  <si>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</si>
  <si>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</si>
  <si>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</si>
  <si>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</si>
  <si>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</si>
  <si>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</si>
  <si>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</si>
  <si>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</si>
  <si>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</si>
  <si>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</si>
  <si>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</si>
  <si>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</si>
  <si>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</si>
  <si>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</si>
  <si>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</si>
  <si>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</si>
  <si>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</si>
  <si>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</si>
  <si>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</si>
  <si>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</si>
  <si>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</si>
  <si>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</si>
  <si>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</si>
  <si>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</si>
  <si>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</si>
  <si>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</si>
  <si>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</si>
  <si>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</si>
  <si>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</si>
  <si>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</si>
  <si>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</si>
  <si>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</si>
  <si>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</si>
  <si>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</si>
  <si>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</si>
  <si>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</si>
  <si>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</si>
  <si>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</si>
  <si>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</si>
  <si>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</si>
  <si>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</si>
  <si>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</si>
  <si>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</si>
  <si>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</si>
  <si>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</si>
  <si>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</si>
  <si>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</si>
  <si>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</si>
  <si>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</si>
  <si>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</si>
  <si>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</si>
  <si>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</si>
  <si>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</si>
  <si>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</si>
  <si>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</si>
  <si>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</si>
  <si>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</si>
  <si>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</si>
  <si>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</si>
  <si>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</si>
  <si>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</si>
  <si>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</si>
  <si>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</si>
  <si>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</si>
  <si>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</si>
  <si>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</si>
  <si>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</si>
  <si>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</si>
  <si>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</si>
  <si>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</si>
  <si>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</si>
  <si>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</si>
  <si>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</si>
  <si>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</si>
  <si>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</si>
  <si>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</si>
  <si>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</si>
  <si>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</si>
  <si>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</si>
  <si>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</si>
  <si>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</si>
  <si>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</si>
  <si>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</si>
  <si>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</si>
  <si>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</si>
  <si>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</si>
  <si>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</si>
  <si>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</si>
  <si>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</si>
  <si>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</si>
  <si>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</si>
  <si>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</si>
  <si>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</si>
  <si>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</si>
  <si>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</si>
  <si>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</si>
  <si>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</si>
  <si>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</si>
  <si>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</si>
  <si>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</si>
  <si>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</si>
  <si>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</si>
  <si>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</si>
  <si>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</si>
  <si>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</si>
  <si>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</si>
  <si>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</si>
  <si>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</si>
  <si>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</si>
  <si>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</si>
  <si>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</si>
  <si>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</si>
  <si>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</si>
  <si>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</si>
  <si>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</si>
  <si>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</si>
  <si>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</si>
  <si>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</si>
  <si>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</si>
  <si>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</si>
  <si>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</si>
  <si>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</si>
  <si>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</si>
  <si>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</si>
  <si>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</si>
  <si>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</si>
  <si>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</si>
  <si>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</si>
  <si>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</si>
  <si>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</si>
  <si>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</si>
  <si>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</si>
  <si>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</si>
  <si>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</si>
  <si>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</si>
  <si>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</si>
  <si>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</si>
  <si>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</si>
  <si>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</si>
  <si>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</si>
  <si>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</si>
  <si>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</si>
  <si>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</si>
  <si>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</si>
  <si>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</si>
  <si>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</si>
  <si>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</si>
  <si>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</si>
  <si>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</si>
  <si>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</si>
  <si>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</si>
  <si>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</si>
  <si>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</si>
  <si>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</si>
  <si>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</si>
  <si>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</si>
  <si>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</si>
  <si>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</si>
  <si>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</si>
  <si>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</si>
  <si>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</si>
  <si>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</si>
  <si>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</si>
  <si>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</si>
  <si>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</si>
  <si>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</si>
  <si>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</si>
  <si>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</si>
  <si>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</si>
  <si>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</si>
  <si>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</si>
  <si>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</si>
  <si>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</si>
  <si>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</si>
  <si>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</si>
  <si>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</si>
  <si>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</si>
  <si>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</si>
  <si>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</si>
  <si>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</si>
  <si>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</si>
  <si>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</si>
  <si>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</si>
  <si>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</si>
  <si>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</si>
  <si>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</si>
  <si>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</si>
  <si>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</si>
  <si>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</si>
  <si>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</si>
  <si>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</si>
  <si>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</si>
  <si>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</si>
  <si>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</si>
  <si>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</si>
  <si>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</si>
  <si>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</si>
  <si>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</si>
  <si>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</si>
  <si>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</si>
  <si>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</si>
  <si>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</si>
  <si>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</si>
  <si>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</si>
  <si>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</si>
  <si>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</si>
  <si>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</si>
  <si>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</si>
  <si>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</si>
  <si>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</si>
  <si>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</si>
  <si>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</si>
  <si>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</si>
  <si>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</si>
  <si>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</si>
  <si>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</si>
  <si>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</si>
  <si>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</si>
  <si>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</si>
  <si>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</si>
  <si>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</si>
  <si>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</si>
  <si>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</si>
  <si>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</si>
  <si>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</si>
  <si>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</si>
  <si>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</si>
  <si>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</si>
  <si>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</si>
  <si>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</si>
  <si>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</si>
  <si>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</si>
  <si>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</si>
  <si>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</si>
  <si>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</si>
  <si>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</si>
  <si>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</si>
  <si>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</si>
  <si>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</si>
  <si>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</si>
  <si>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</si>
  <si>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</si>
  <si>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</si>
  <si>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</si>
  <si>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</si>
  <si>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</si>
  <si>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</si>
  <si>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</si>
  <si>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</si>
  <si>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</si>
  <si>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</si>
  <si>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</si>
  <si>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</si>
  <si>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</si>
  <si>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</si>
  <si>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</si>
  <si>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</si>
  <si>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</si>
  <si>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</si>
  <si>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</si>
  <si>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</si>
  <si>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</si>
  <si>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</si>
  <si>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</si>
  <si>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</si>
  <si>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</si>
  <si>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</si>
  <si>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</si>
  <si>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</si>
  <si>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</si>
  <si>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</si>
  <si>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</si>
  <si>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</si>
  <si>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</si>
  <si>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</si>
  <si>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</si>
  <si>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</si>
  <si>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</si>
  <si>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</si>
  <si>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</si>
  <si>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</si>
  <si>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</si>
  <si>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</si>
  <si>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</si>
  <si>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</si>
  <si>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</si>
  <si>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</si>
  <si>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</si>
  <si>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</si>
  <si>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</si>
  <si>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</si>
  <si>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</si>
  <si>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</si>
  <si>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</si>
  <si>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</si>
  <si>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</si>
  <si>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</si>
  <si>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</si>
  <si>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</si>
  <si>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</si>
  <si>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</si>
  <si>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</si>
  <si>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</si>
  <si>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</si>
  <si>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</si>
  <si>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</si>
  <si>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</si>
  <si>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</si>
  <si>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</si>
  <si>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</si>
  <si>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</si>
  <si>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</si>
  <si>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</si>
  <si>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</si>
  <si>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</si>
  <si>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</si>
  <si>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</si>
  <si>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</si>
  <si>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</si>
  <si>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</si>
  <si>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</si>
  <si>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</si>
  <si>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</si>
  <si>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</si>
  <si>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</si>
  <si>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</si>
  <si>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</si>
  <si>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</si>
  <si>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</si>
  <si>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</si>
  <si>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</si>
  <si>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</si>
  <si>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</si>
  <si>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</si>
  <si>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</si>
  <si>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</si>
  <si>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</si>
  <si>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</si>
  <si>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</si>
  <si>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</si>
  <si>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</si>
  <si>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</si>
  <si>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</si>
  <si>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</si>
  <si>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</si>
  <si>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</si>
  <si>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</si>
  <si>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</si>
  <si>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</si>
  <si>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</si>
  <si>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</si>
  <si>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</si>
  <si>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</si>
  <si>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</si>
  <si>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</si>
  <si>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</si>
  <si>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</si>
  <si>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</si>
  <si>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</si>
  <si>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</si>
  <si>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</si>
  <si>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</si>
  <si>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</si>
  <si>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</si>
  <si>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</si>
  <si>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</si>
  <si>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</si>
  <si>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</si>
  <si>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</si>
  <si>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</si>
  <si>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</si>
  <si>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</si>
  <si>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</si>
  <si>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</si>
  <si>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</si>
  <si>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</si>
  <si>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</si>
  <si>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</si>
  <si>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</si>
  <si>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</si>
  <si>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</si>
  <si>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</si>
  <si>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</si>
  <si>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</si>
  <si>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</si>
  <si>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</si>
  <si>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</si>
  <si>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</si>
  <si>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</si>
  <si>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</si>
  <si>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</si>
  <si>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</si>
  <si>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</si>
  <si>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</si>
  <si>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</si>
  <si>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</si>
  <si>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</si>
  <si>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</si>
  <si>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</si>
  <si>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</si>
  <si>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</si>
  <si>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</si>
  <si>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</si>
  <si>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</si>
  <si>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</si>
  <si>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</si>
  <si>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</si>
  <si>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</si>
  <si>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</si>
  <si>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</si>
  <si>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</si>
  <si>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</si>
  <si>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</si>
  <si>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</si>
  <si>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</si>
  <si>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</si>
  <si>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</si>
  <si>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</si>
  <si>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</si>
  <si>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</si>
  <si>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</si>
  <si>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</si>
  <si>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</si>
  <si>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</si>
  <si>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</si>
  <si>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</si>
  <si>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</si>
  <si>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</si>
  <si>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</si>
  <si>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</si>
  <si>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</si>
  <si>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</si>
  <si>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</si>
  <si>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</si>
  <si>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</si>
  <si>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</si>
  <si>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</si>
  <si>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</si>
  <si>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</si>
  <si>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</si>
  <si>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</si>
  <si>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</si>
  <si>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</si>
  <si>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</si>
  <si>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</si>
  <si>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</si>
  <si>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</si>
  <si>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</si>
  <si>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</si>
  <si>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</si>
  <si>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</si>
  <si>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</si>
  <si>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</si>
  <si>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</si>
  <si>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</si>
  <si>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</si>
  <si>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</si>
  <si>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</si>
  <si>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</si>
  <si>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</si>
  <si>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</si>
  <si>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</si>
  <si>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</si>
  <si>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</si>
  <si>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</si>
  <si>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</si>
  <si>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</si>
  <si>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</si>
  <si>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</si>
  <si>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</si>
  <si>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</si>
  <si>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</si>
  <si>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</si>
  <si>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</si>
  <si>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</si>
  <si>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</si>
  <si>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</si>
  <si>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</si>
  <si>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</si>
  <si>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</si>
  <si>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</si>
  <si>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</si>
  <si>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</si>
  <si>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</si>
  <si>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</si>
  <si>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</si>
  <si>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</si>
  <si>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</si>
  <si>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</si>
  <si>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</si>
  <si>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</si>
  <si>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</si>
  <si>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</si>
  <si>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</si>
  <si>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</si>
  <si>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</si>
  <si>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</si>
  <si>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</si>
  <si>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</si>
  <si>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</si>
  <si>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</si>
  <si>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</si>
  <si>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</si>
  <si>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</si>
  <si>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</si>
  <si>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</si>
  <si>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</si>
  <si>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</si>
  <si>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</si>
  <si>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</si>
  <si>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</si>
  <si>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</si>
  <si>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</si>
  <si>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</si>
  <si>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</si>
  <si>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</si>
  <si>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</si>
  <si>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</si>
  <si>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</si>
  <si>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</si>
  <si>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</si>
  <si>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</si>
  <si>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</si>
  <si>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</si>
  <si>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</si>
  <si>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</si>
  <si>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</si>
  <si>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</si>
  <si>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</si>
  <si>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</si>
  <si>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</si>
  <si>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</si>
  <si>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</si>
  <si>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</si>
  <si>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</si>
  <si>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</si>
  <si>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</si>
  <si>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</si>
  <si>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</si>
  <si>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</si>
  <si>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</si>
  <si>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</si>
  <si>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</si>
  <si>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</si>
  <si>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</si>
  <si>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</si>
  <si>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</si>
  <si>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</si>
  <si>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</si>
  <si>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</si>
  <si>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</si>
  <si>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</si>
  <si>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</si>
  <si>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</si>
  <si>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</si>
  <si>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</si>
  <si>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</si>
  <si>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</si>
  <si>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</si>
  <si>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</si>
  <si>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</si>
  <si>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</si>
  <si>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</si>
  <si>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</si>
  <si>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</si>
  <si>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</si>
  <si>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</si>
  <si>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</si>
  <si>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</si>
  <si>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</si>
  <si>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</si>
  <si>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</si>
  <si>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</si>
  <si>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</si>
  <si>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</si>
  <si>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</si>
  <si>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</si>
  <si>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</si>
  <si>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</si>
  <si>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</si>
  <si>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</si>
  <si>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</si>
  <si>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</si>
  <si>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</si>
  <si>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</si>
  <si>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</si>
  <si>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</si>
  <si>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</si>
  <si>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</si>
  <si>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</si>
  <si>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</si>
  <si>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</si>
  <si>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</si>
  <si>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</si>
  <si>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</si>
  <si>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</si>
  <si>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</si>
  <si>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</si>
  <si>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</si>
  <si>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</si>
  <si>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</si>
  <si>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</si>
  <si>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</si>
  <si>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</si>
  <si>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</si>
  <si>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</si>
  <si>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</si>
  <si>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</si>
  <si>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</si>
  <si>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</si>
  <si>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</si>
  <si>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</si>
  <si>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</si>
  <si>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</si>
  <si>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</si>
  <si>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</si>
  <si>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</si>
  <si>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</si>
  <si>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</si>
  <si>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</si>
  <si>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</si>
  <si>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</si>
  <si>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</si>
  <si>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</si>
  <si>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</si>
  <si>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</si>
  <si>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</si>
  <si>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</si>
  <si>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</si>
  <si>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</si>
  <si>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</si>
  <si>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</si>
  <si>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</si>
  <si>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</si>
  <si>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</si>
  <si>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</si>
  <si>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</si>
  <si>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</si>
  <si>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</si>
  <si>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</si>
  <si>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</si>
  <si>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</si>
  <si>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</si>
  <si>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</si>
  <si>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</si>
  <si>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</si>
  <si>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</si>
  <si>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</si>
  <si>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</si>
  <si>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</si>
  <si>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</si>
  <si>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</si>
  <si>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</si>
  <si>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</si>
  <si>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</si>
  <si>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</si>
  <si>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</si>
  <si>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</si>
  <si>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</si>
  <si>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</si>
  <si>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</si>
  <si>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</si>
  <si>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</si>
  <si>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</si>
  <si>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</si>
  <si>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</si>
  <si>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</si>
  <si>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</si>
  <si>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</si>
  <si>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</si>
  <si>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</si>
  <si>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</si>
  <si>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</si>
  <si>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</si>
  <si>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</si>
  <si>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</si>
  <si>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</si>
  <si>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</si>
  <si>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</si>
  <si>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</si>
  <si>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</si>
  <si>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</si>
  <si>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</si>
  <si>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</si>
  <si>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</si>
  <si>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</si>
  <si>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</si>
  <si>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</si>
  <si>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</si>
  <si>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</si>
  <si>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</si>
  <si>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</si>
  <si>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</si>
  <si>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</si>
  <si>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</si>
  <si>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</si>
  <si>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</si>
  <si>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</si>
  <si>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</si>
  <si>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</si>
  <si>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</si>
  <si>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</si>
  <si>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</si>
  <si>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</si>
  <si>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</si>
  <si>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</si>
  <si>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</si>
  <si>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</si>
  <si>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</si>
  <si>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</si>
  <si>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</si>
  <si>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</si>
  <si>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</si>
  <si>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</si>
  <si>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</si>
  <si>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</si>
  <si>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</si>
  <si>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</si>
  <si>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</si>
  <si>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</si>
  <si>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</si>
  <si>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</si>
  <si>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</si>
  <si>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</si>
  <si>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</si>
  <si>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</si>
  <si>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</si>
  <si>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</si>
  <si>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</si>
  <si>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</si>
  <si>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</si>
  <si>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</si>
  <si>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</si>
  <si>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</si>
  <si>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</si>
  <si>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</si>
  <si>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</si>
  <si>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</si>
  <si>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</si>
  <si>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</si>
  <si>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</si>
  <si>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</si>
  <si>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</si>
  <si>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</si>
  <si>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</si>
  <si>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</si>
  <si>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</si>
  <si>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</si>
  <si>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</si>
  <si>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</si>
  <si>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</si>
  <si>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</si>
  <si>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</si>
  <si>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</si>
  <si>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</si>
  <si>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</si>
  <si>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</si>
  <si>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</si>
  <si>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</si>
  <si>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</si>
  <si>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</si>
  <si>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</si>
  <si>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</si>
  <si>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</si>
  <si>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</si>
  <si>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</si>
  <si>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</si>
  <si>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</si>
  <si>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</si>
  <si>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</si>
  <si>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</si>
  <si>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</si>
  <si>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</si>
  <si>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</si>
  <si>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</si>
  <si>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</si>
  <si>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</si>
  <si>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</si>
  <si>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</si>
  <si>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</si>
  <si>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</si>
  <si>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</si>
  <si>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</si>
  <si>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</si>
  <si>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</si>
  <si>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</si>
  <si>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</si>
  <si>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</si>
  <si>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</si>
  <si>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</si>
  <si>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</si>
  <si>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</si>
  <si>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</si>
  <si>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</si>
  <si>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</si>
  <si>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</si>
  <si>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</si>
  <si>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</si>
  <si>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</si>
  <si>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</si>
  <si>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</si>
  <si>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</si>
  <si>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</si>
  <si>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</si>
  <si>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</si>
  <si>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</si>
  <si>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</si>
  <si>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</si>
  <si>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</si>
  <si>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</si>
  <si>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</si>
  <si>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</si>
  <si>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</si>
  <si>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</si>
  <si>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</si>
  <si>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</si>
  <si>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</si>
  <si>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</si>
  <si>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</si>
  <si>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</si>
  <si>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</si>
  <si>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</si>
  <si>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</si>
  <si>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</si>
  <si>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</si>
  <si>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</si>
  <si>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</si>
  <si>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</si>
  <si>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</si>
  <si>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</si>
  <si>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</si>
  <si>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</si>
  <si>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</si>
  <si>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</si>
  <si>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</si>
  <si>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</si>
  <si>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</si>
  <si>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</si>
  <si>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</si>
  <si>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</si>
  <si>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</si>
  <si>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</si>
  <si>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</si>
  <si>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</si>
  <si>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</si>
  <si>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</si>
  <si>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</si>
  <si>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</si>
  <si>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</si>
  <si>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</si>
  <si>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</si>
  <si>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</si>
  <si>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</si>
  <si>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</si>
  <si>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</si>
  <si>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</si>
  <si>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</si>
  <si>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</si>
  <si>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</si>
  <si>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</si>
  <si>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</si>
  <si>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</si>
  <si>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</si>
  <si>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</si>
  <si>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</si>
  <si>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</si>
  <si>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</si>
  <si>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</si>
  <si>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</si>
  <si>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</si>
  <si>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</si>
  <si>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</si>
  <si>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</si>
  <si>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</si>
  <si>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</si>
  <si>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</si>
  <si>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</si>
  <si>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</si>
  <si>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</si>
  <si>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</si>
  <si>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</si>
  <si>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</si>
  <si>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</si>
  <si>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</si>
  <si>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</si>
  <si>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</si>
  <si>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</si>
  <si>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</si>
  <si>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</si>
  <si>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</si>
  <si>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</si>
  <si>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</si>
  <si>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</si>
  <si>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</si>
  <si>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</si>
  <si>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</si>
  <si>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</si>
  <si>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</si>
  <si>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</si>
  <si>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</si>
  <si>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</si>
  <si>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</si>
  <si>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</si>
  <si>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</si>
  <si>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</si>
  <si>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</si>
  <si>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</si>
  <si>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</si>
  <si>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</si>
  <si>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</si>
  <si>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</si>
  <si>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</si>
  <si>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</si>
  <si>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</si>
  <si>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</si>
  <si>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</si>
  <si>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</si>
  <si>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</si>
  <si>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</si>
  <si>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</si>
  <si>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</si>
  <si>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</si>
  <si>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</si>
  <si>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</si>
  <si>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</si>
  <si>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</si>
  <si>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</si>
  <si>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</si>
  <si>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</si>
  <si>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</si>
  <si>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</si>
  <si>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</si>
  <si>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</si>
  <si>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</si>
  <si>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</si>
  <si>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</si>
  <si>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</si>
  <si>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</si>
  <si>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</si>
  <si>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</si>
  <si>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</si>
  <si>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</si>
  <si>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</si>
  <si>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</si>
  <si>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</si>
  <si>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</si>
  <si>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</si>
  <si>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</si>
  <si>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</si>
  <si>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</si>
  <si>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</si>
  <si>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</si>
  <si>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</si>
  <si>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</si>
  <si>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</si>
  <si>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</si>
  <si>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</si>
  <si>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</si>
  <si>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</si>
  <si>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</si>
  <si>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</si>
  <si>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</si>
  <si>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</si>
  <si>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</si>
  <si>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</si>
  <si>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</si>
  <si>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</si>
  <si>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</si>
  <si>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</si>
  <si>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</si>
  <si>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</si>
  <si>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</si>
  <si>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</si>
  <si>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</si>
  <si>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</si>
  <si>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</si>
  <si>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</si>
  <si>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</si>
  <si>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</si>
  <si>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</si>
  <si>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</si>
  <si>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</si>
  <si>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</si>
  <si>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</si>
  <si>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</si>
  <si>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</si>
  <si>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</si>
  <si>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</si>
  <si>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</si>
  <si>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</si>
  <si>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</si>
  <si>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</si>
  <si>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</si>
  <si>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</si>
  <si>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</si>
  <si>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</si>
  <si>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</si>
  <si>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</si>
  <si>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</si>
  <si>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</si>
  <si>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</si>
  <si>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</si>
  <si>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</si>
  <si>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</si>
  <si>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</si>
  <si>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</si>
  <si>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</si>
  <si>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</si>
  <si>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</si>
  <si>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</si>
  <si>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</si>
  <si>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</si>
  <si>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</si>
  <si>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</si>
  <si>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</si>
  <si>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</si>
  <si>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</si>
  <si>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</si>
  <si>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</si>
  <si>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</si>
  <si>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</si>
  <si>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</si>
  <si>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</si>
  <si>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</si>
  <si>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</si>
  <si>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</si>
  <si>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</si>
  <si>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</si>
  <si>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</si>
  <si>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</si>
  <si>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</si>
  <si>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</si>
  <si>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</si>
  <si>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</si>
  <si>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</si>
  <si>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</si>
  <si>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</si>
  <si>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</si>
  <si>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</si>
  <si>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</si>
  <si>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</si>
  <si>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</si>
  <si>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</si>
  <si>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</si>
  <si>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</si>
  <si>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</si>
  <si>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</si>
  <si>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</si>
  <si>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</si>
  <si>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</si>
  <si>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</si>
  <si>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</si>
  <si>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</si>
  <si>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</si>
  <si>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</si>
  <si>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</si>
  <si>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</si>
  <si>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</si>
  <si>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</si>
  <si>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</si>
  <si>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</si>
  <si>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</si>
  <si>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</si>
  <si>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</si>
  <si>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</si>
  <si>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</si>
  <si>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</si>
  <si>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</si>
  <si>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</si>
  <si>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</si>
  <si>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</si>
  <si>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</si>
  <si>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</si>
  <si>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</si>
  <si>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</si>
  <si>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</si>
  <si>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</si>
  <si>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</si>
  <si>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</si>
  <si>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</si>
  <si>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</si>
  <si>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</si>
  <si>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</si>
  <si>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</si>
  <si>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</si>
  <si>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</si>
  <si>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</si>
  <si>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</si>
  <si>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</si>
  <si>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</si>
  <si>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</si>
  <si>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</si>
  <si>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</si>
  <si>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</si>
  <si>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</si>
  <si>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</si>
  <si>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</si>
  <si>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</si>
  <si>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</si>
  <si>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</si>
  <si>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</si>
  <si>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</si>
  <si>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</si>
  <si>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</si>
  <si>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</si>
  <si>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</si>
  <si>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</si>
  <si>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</si>
  <si>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</si>
  <si>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</si>
  <si>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</si>
  <si>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</si>
  <si>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</si>
  <si>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</si>
  <si>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</si>
  <si>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</si>
  <si>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</si>
  <si>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</si>
  <si>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</si>
  <si>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</si>
  <si>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</si>
  <si>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</si>
  <si>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</si>
  <si>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</si>
  <si>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</si>
  <si>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</si>
  <si>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</si>
  <si>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</si>
  <si>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</si>
  <si>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</si>
  <si>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</si>
  <si>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</si>
  <si>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</si>
  <si>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</si>
  <si>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</si>
  <si>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</si>
  <si>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</si>
  <si>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</si>
  <si>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</si>
  <si>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</si>
  <si>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</si>
  <si>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</si>
  <si>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</si>
  <si>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</si>
  <si>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</si>
  <si>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</si>
  <si>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</si>
  <si>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</si>
  <si>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</si>
  <si>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</si>
  <si>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</si>
  <si>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</si>
  <si>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</si>
  <si>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</si>
  <si>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</si>
  <si>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</si>
  <si>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</si>
  <si>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</si>
  <si>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</si>
  <si>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</si>
  <si>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</si>
  <si>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</si>
  <si>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</si>
  <si>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</si>
  <si>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</si>
  <si>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</si>
  <si>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</si>
  <si>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</si>
  <si>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</si>
  <si>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</si>
  <si>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</si>
  <si>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</si>
  <si>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</si>
  <si>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</si>
  <si>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</si>
  <si>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</si>
  <si>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</si>
  <si>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</si>
  <si>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</si>
  <si>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</si>
  <si>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</si>
  <si>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</si>
  <si>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</si>
  <si>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</si>
  <si>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</si>
  <si>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</si>
  <si>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</si>
  <si>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</si>
  <si>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</si>
  <si>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</si>
  <si>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</si>
  <si>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</si>
  <si>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</si>
  <si>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</si>
  <si>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</si>
  <si>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</si>
  <si>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</si>
  <si>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</si>
  <si>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</si>
  <si>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</si>
  <si>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</si>
  <si>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</si>
  <si>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</si>
  <si>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</si>
  <si>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</si>
  <si>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</si>
  <si>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</si>
  <si>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</si>
  <si>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</si>
  <si>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</si>
  <si>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</si>
  <si>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</si>
  <si>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</si>
  <si>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</si>
  <si>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</si>
  <si>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</si>
  <si>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</si>
  <si>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</si>
  <si>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</si>
  <si>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</si>
  <si>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</si>
  <si>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</si>
  <si>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</si>
  <si>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</si>
  <si>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</si>
  <si>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</si>
  <si>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</si>
  <si>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</si>
  <si>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</si>
  <si>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</si>
  <si>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</si>
  <si>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</si>
  <si>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</si>
  <si>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</si>
  <si>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</si>
  <si>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</si>
  <si>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</si>
  <si>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</si>
  <si>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</si>
  <si>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</si>
  <si>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</si>
  <si>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</si>
  <si>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</si>
  <si>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</si>
  <si>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</si>
  <si>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</si>
  <si>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</si>
  <si>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</si>
  <si>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</si>
  <si>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</si>
  <si>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</si>
  <si>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</si>
  <si>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</si>
  <si>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</si>
  <si>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</si>
  <si>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</si>
  <si>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</si>
  <si>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</si>
  <si>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</si>
  <si>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</si>
  <si>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</si>
  <si>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</si>
  <si>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</si>
  <si>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</si>
  <si>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</si>
  <si>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</si>
  <si>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</si>
  <si>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</si>
  <si>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</si>
  <si>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</si>
  <si>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</si>
  <si>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</si>
  <si>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</si>
  <si>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</si>
  <si>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</si>
  <si>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</si>
  <si>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</si>
  <si>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</si>
  <si>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</si>
  <si>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</si>
  <si>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</si>
  <si>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</si>
  <si>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</si>
  <si>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</si>
  <si>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</si>
  <si>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</si>
  <si>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</si>
  <si>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</si>
  <si>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</si>
  <si>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</si>
  <si>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</si>
  <si>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</si>
  <si>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</si>
  <si>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</si>
  <si>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</si>
  <si>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</si>
  <si>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</si>
  <si>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</si>
  <si>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</si>
  <si>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</si>
  <si>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</si>
  <si>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</si>
  <si>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</si>
  <si>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</si>
  <si>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</si>
  <si>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</si>
  <si>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</si>
  <si>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</si>
  <si>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</si>
  <si>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</si>
  <si>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</si>
  <si>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</si>
  <si>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</si>
  <si>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</si>
  <si>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</si>
  <si>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</si>
  <si>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</si>
  <si>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</si>
  <si>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</si>
  <si>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</si>
  <si>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</si>
  <si>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</si>
  <si>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</si>
  <si>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</si>
  <si>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</si>
  <si>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</si>
  <si>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</si>
  <si>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</si>
  <si>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</si>
  <si>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</si>
  <si>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</si>
  <si>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</si>
  <si>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</si>
  <si>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</si>
  <si>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</si>
  <si>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</si>
  <si>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</si>
  <si>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</si>
  <si>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</si>
  <si>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</si>
  <si>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</si>
  <si>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</si>
  <si>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</si>
  <si>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</si>
  <si>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</si>
  <si>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</si>
  <si>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</si>
  <si>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</si>
  <si>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</si>
  <si>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</si>
  <si>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</si>
  <si>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</si>
  <si>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</si>
  <si>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</si>
  <si>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</si>
  <si>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</si>
  <si>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</si>
  <si>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</si>
  <si>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</si>
  <si>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</si>
  <si>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</si>
  <si>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</si>
  <si>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</si>
  <si>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</si>
  <si>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</si>
  <si>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</si>
  <si>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</si>
  <si>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</si>
  <si>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</si>
  <si>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</si>
  <si>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</si>
  <si>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</si>
  <si>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</si>
  <si>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</si>
  <si>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</si>
  <si>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</si>
  <si>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</si>
  <si>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</si>
  <si>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</si>
  <si>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</si>
  <si>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</si>
  <si>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</si>
  <si>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</si>
  <si>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</si>
  <si>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</si>
  <si>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</si>
  <si>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</si>
  <si>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</si>
  <si>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</si>
  <si>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</si>
  <si>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</si>
  <si>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</si>
  <si>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</si>
  <si>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</si>
  <si>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</si>
  <si>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</si>
  <si>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</si>
  <si>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</si>
  <si>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</si>
  <si>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</si>
  <si>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</si>
  <si>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</si>
  <si>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</si>
  <si>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</si>
  <si>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</si>
  <si>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</si>
  <si>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</si>
  <si>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</si>
  <si>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</si>
  <si>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</si>
  <si>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</si>
  <si>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</si>
  <si>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</si>
  <si>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</si>
  <si>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</si>
  <si>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</si>
  <si>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</si>
  <si>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</si>
  <si>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</si>
  <si>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</si>
  <si>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</si>
  <si>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</si>
  <si>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</si>
  <si>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</si>
  <si>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</si>
  <si>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</si>
  <si>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</si>
  <si>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</si>
  <si>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</si>
  <si>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</si>
  <si>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</si>
  <si>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</si>
  <si>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</si>
  <si>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</si>
  <si>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</si>
  <si>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</si>
  <si>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</si>
  <si>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</si>
  <si>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</si>
  <si>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</si>
  <si>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</si>
  <si>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</si>
  <si>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</si>
  <si>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</si>
  <si>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</si>
  <si>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</si>
  <si>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</si>
  <si>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</si>
  <si>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</si>
  <si>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</si>
  <si>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</si>
  <si>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</si>
  <si>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</si>
  <si>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</si>
  <si>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</si>
  <si>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</si>
  <si>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</si>
  <si>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</si>
  <si>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</si>
  <si>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</si>
  <si>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</si>
  <si>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</si>
  <si>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</si>
  <si>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</si>
  <si>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</si>
  <si>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</si>
  <si>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</si>
  <si>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</si>
  <si>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</si>
  <si>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</si>
  <si>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</si>
  <si>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</si>
  <si>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</si>
  <si>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</si>
  <si>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</si>
  <si>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</si>
  <si>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</si>
  <si>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</si>
  <si>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</si>
  <si>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</si>
  <si>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</si>
  <si>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</si>
  <si>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</si>
  <si>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</si>
  <si>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</si>
  <si>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</si>
  <si>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</si>
  <si>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</si>
  <si>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</si>
  <si>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</si>
  <si>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</si>
  <si>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</si>
  <si>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</si>
  <si>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</si>
  <si>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</si>
  <si>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</si>
  <si>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</si>
  <si>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</si>
  <si>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</si>
  <si>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</si>
  <si>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</si>
  <si>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</si>
  <si>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</si>
  <si>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</si>
  <si>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</si>
  <si>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</si>
  <si>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</si>
  <si>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</si>
  <si>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</si>
  <si>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</si>
  <si>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</si>
  <si>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</si>
  <si>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</si>
  <si>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</si>
  <si>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</si>
  <si>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</si>
  <si>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</si>
  <si>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</si>
  <si>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</si>
  <si>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</si>
  <si>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</si>
  <si>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</si>
  <si>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</si>
  <si>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</si>
  <si>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</si>
  <si>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</si>
  <si>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</si>
  <si>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</si>
  <si>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</si>
  <si>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</si>
  <si>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</si>
  <si>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</si>
  <si>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</si>
  <si>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</si>
  <si>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</si>
  <si>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</si>
  <si>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</si>
  <si>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</si>
  <si>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</si>
  <si>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</si>
  <si>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</si>
  <si>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</si>
  <si>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</si>
  <si>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</si>
  <si>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</si>
  <si>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</si>
  <si>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</si>
  <si>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</si>
  <si>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</si>
  <si>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</si>
  <si>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</si>
  <si>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</si>
  <si>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</si>
  <si>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</si>
  <si>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</si>
  <si>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</si>
  <si>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</si>
  <si>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</si>
  <si>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</si>
  <si>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</si>
  <si>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</si>
  <si>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</si>
  <si>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</si>
  <si>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</si>
  <si>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</si>
  <si>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</si>
  <si>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</si>
  <si>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</si>
  <si>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</si>
  <si>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</si>
  <si>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</si>
  <si>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</si>
  <si>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</si>
  <si>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</si>
  <si>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</si>
  <si>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</si>
  <si>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</si>
  <si>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</si>
  <si>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</si>
  <si>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</si>
  <si>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</si>
  <si>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</si>
  <si>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</si>
  <si>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</si>
  <si>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</si>
  <si>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</si>
  <si>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</si>
  <si>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</si>
  <si>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</si>
  <si>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</si>
  <si>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</si>
  <si>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</si>
  <si>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</si>
  <si>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</si>
  <si>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</si>
  <si>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</si>
  <si>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</si>
  <si>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</si>
  <si>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</si>
  <si>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</si>
  <si>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</si>
  <si>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</si>
  <si>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</si>
  <si>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</si>
  <si>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</si>
  <si>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</si>
  <si>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</si>
  <si>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</si>
  <si>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</si>
  <si>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</si>
  <si>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</si>
  <si>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</si>
  <si>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</si>
  <si>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</si>
  <si>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</si>
  <si>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</si>
  <si>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</si>
  <si>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</si>
  <si>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</si>
  <si>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</si>
  <si>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</si>
  <si>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</si>
  <si>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</si>
  <si>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</si>
  <si>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</si>
  <si>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</si>
  <si>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</si>
  <si>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</si>
  <si>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</si>
  <si>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</si>
  <si>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</si>
  <si>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</si>
  <si>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</si>
  <si>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</si>
  <si>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</si>
  <si>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</si>
  <si>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</si>
  <si>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</si>
  <si>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</si>
  <si>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</si>
  <si>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</si>
  <si>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</si>
  <si>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</si>
  <si>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</si>
  <si>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</si>
  <si>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</si>
  <si>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</si>
  <si>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</si>
  <si>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</si>
  <si>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</si>
  <si>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</si>
  <si>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</si>
  <si>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</si>
  <si>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</si>
  <si>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</si>
  <si>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</si>
  <si>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</si>
  <si>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</si>
  <si>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</si>
  <si>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</si>
  <si>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</si>
  <si>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</si>
  <si>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</si>
  <si>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</si>
  <si>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</si>
  <si>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</si>
  <si>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</si>
  <si>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</si>
  <si>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</si>
  <si>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</si>
  <si>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</si>
  <si>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</si>
  <si>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</si>
  <si>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</si>
  <si>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</si>
  <si>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</si>
  <si>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</si>
  <si>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</si>
  <si>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</si>
  <si>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</si>
  <si>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</si>
  <si>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</si>
  <si>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</si>
  <si>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</si>
  <si>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</si>
  <si>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</si>
  <si>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</si>
  <si>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</si>
  <si>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</si>
  <si>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</si>
  <si>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</si>
  <si>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</si>
  <si>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</si>
  <si>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</si>
  <si>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</si>
  <si>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</si>
  <si>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</si>
  <si>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</si>
  <si>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</si>
  <si>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</si>
  <si>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</si>
  <si>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</si>
  <si>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</si>
  <si>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</si>
  <si>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</si>
  <si>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</si>
  <si>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</si>
  <si>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</si>
  <si>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</si>
  <si>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</si>
  <si>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</si>
  <si>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</si>
  <si>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</si>
  <si>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</si>
  <si>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</si>
  <si>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</si>
  <si>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</si>
  <si>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</si>
  <si>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</si>
  <si>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</si>
  <si>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</si>
  <si>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</si>
  <si>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</si>
  <si>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</si>
  <si>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</si>
  <si>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</si>
  <si>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</si>
  <si>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</si>
  <si>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</si>
  <si>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</si>
  <si>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</si>
  <si>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</si>
  <si>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</si>
  <si>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</si>
  <si>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</si>
  <si>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</si>
  <si>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</si>
  <si>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</si>
  <si>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</si>
  <si>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</si>
  <si>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</si>
  <si>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</si>
  <si>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</si>
  <si>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</si>
  <si>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</si>
  <si>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</si>
  <si>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</si>
  <si>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</si>
  <si>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</si>
  <si>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</si>
  <si>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</si>
  <si>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</si>
  <si>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</si>
  <si>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</si>
  <si>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</si>
  <si>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</si>
  <si>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</si>
  <si>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</si>
  <si>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</si>
  <si>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</si>
  <si>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</si>
  <si>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</si>
  <si>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</si>
  <si>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</si>
  <si>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</si>
  <si>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</si>
  <si>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</si>
  <si>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</si>
  <si>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</si>
  <si>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</si>
  <si>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</si>
  <si>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</si>
  <si>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</si>
  <si>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</si>
  <si>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</si>
  <si>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</si>
  <si>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</si>
  <si>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</si>
  <si>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</si>
  <si>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</si>
  <si>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</si>
  <si>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</si>
  <si>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</si>
  <si>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</si>
  <si>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</si>
  <si>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</si>
  <si>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</si>
  <si>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</si>
  <si>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</si>
  <si>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</si>
  <si>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</si>
  <si>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</si>
  <si>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</si>
  <si>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</si>
  <si>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</si>
  <si>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</si>
  <si>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</si>
  <si>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</si>
  <si>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</si>
  <si>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</si>
  <si>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</si>
  <si>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</si>
  <si>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</si>
  <si>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</si>
  <si>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</si>
  <si>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</si>
  <si>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</si>
  <si>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</si>
  <si>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</si>
  <si>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</si>
  <si>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</si>
  <si>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</si>
  <si>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</si>
  <si>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</si>
  <si>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</si>
  <si>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</si>
  <si>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</si>
  <si>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</si>
  <si>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</si>
  <si>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</si>
  <si>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</si>
  <si>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</si>
  <si>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</si>
  <si>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</si>
  <si>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</si>
  <si>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</si>
  <si>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</si>
  <si>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</si>
  <si>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</si>
  <si>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</si>
  <si>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</si>
  <si>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</si>
  <si>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</si>
  <si>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</si>
  <si>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</si>
  <si>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</si>
  <si>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</si>
  <si>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</si>
  <si>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</si>
  <si>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</si>
  <si>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</si>
  <si>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</si>
  <si>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</si>
  <si>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</si>
  <si>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</si>
  <si>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</si>
  <si>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</si>
  <si>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</si>
  <si>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</si>
  <si>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</si>
  <si>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</si>
  <si>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</si>
  <si>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</si>
  <si>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</si>
  <si>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</si>
  <si>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</si>
  <si>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</si>
  <si>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</si>
  <si>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</si>
  <si>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</si>
  <si>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</si>
  <si>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</si>
  <si>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</si>
  <si>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</si>
  <si>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</si>
  <si>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</si>
  <si>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</si>
  <si>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</si>
  <si>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</si>
  <si>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</si>
  <si>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</si>
  <si>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</si>
  <si>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</si>
  <si>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</si>
  <si>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</si>
  <si>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</si>
  <si>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</si>
  <si>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</si>
  <si>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</si>
  <si>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</si>
  <si>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</si>
  <si>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</si>
  <si>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</si>
  <si>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</si>
  <si>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</si>
  <si>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</si>
  <si>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</si>
  <si>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</si>
  <si>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</si>
  <si>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</si>
  <si>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</si>
  <si>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</si>
  <si>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</si>
  <si>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</si>
  <si>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</si>
  <si>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</si>
  <si>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</si>
  <si>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</si>
  <si>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</si>
  <si>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</si>
  <si>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</si>
  <si>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</si>
  <si>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</si>
  <si>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</si>
  <si>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</si>
  <si>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</si>
  <si>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</si>
  <si>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</si>
  <si>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</si>
  <si>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</si>
  <si>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</si>
  <si>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</si>
  <si>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</si>
  <si>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</si>
  <si>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</si>
  <si>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</si>
  <si>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</si>
  <si>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</si>
  <si>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</si>
  <si>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</si>
  <si>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</si>
  <si>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</si>
  <si>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</si>
  <si>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</si>
  <si>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</si>
  <si>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</si>
  <si>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</si>
  <si>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</si>
  <si>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</si>
  <si>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</si>
  <si>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</si>
  <si>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</si>
  <si>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</si>
  <si>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</si>
  <si>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</si>
  <si>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</si>
  <si>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</si>
  <si>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</si>
  <si>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</si>
  <si>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</si>
  <si>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</si>
  <si>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</si>
  <si>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</si>
  <si>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</si>
  <si>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</si>
  <si>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</si>
  <si>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</si>
  <si>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</si>
  <si>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</si>
  <si>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</si>
  <si>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</si>
  <si>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</si>
  <si>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</si>
  <si>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</si>
  <si>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</si>
  <si>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</si>
  <si>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</si>
  <si>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</si>
  <si>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</si>
  <si>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</si>
  <si>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</si>
  <si>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</si>
  <si>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</si>
  <si>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</si>
  <si>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</si>
  <si>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</si>
  <si>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</si>
  <si>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</si>
  <si>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</si>
  <si>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</si>
  <si>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</si>
  <si>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</si>
  <si>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</si>
  <si>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</si>
  <si>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</si>
  <si>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</si>
  <si>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</si>
  <si>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</si>
  <si>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</si>
  <si>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</si>
  <si>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</si>
  <si>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</si>
  <si>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</si>
  <si>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</si>
  <si>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</si>
  <si>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</si>
  <si>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</si>
  <si>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</si>
  <si>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</si>
  <si>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</si>
  <si>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</si>
  <si>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</si>
  <si>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</si>
  <si>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</si>
  <si>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</si>
  <si>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</si>
  <si>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</si>
  <si>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</si>
  <si>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</si>
  <si>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</si>
  <si>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</si>
  <si>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</si>
  <si>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</si>
  <si>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</si>
  <si>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</si>
  <si>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</si>
  <si>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</si>
  <si>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</si>
  <si>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</si>
  <si>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</si>
  <si>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</si>
  <si>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</si>
  <si>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</si>
  <si>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</si>
  <si>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</si>
  <si>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</si>
  <si>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</si>
  <si>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</si>
  <si>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</si>
  <si>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</si>
  <si>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</si>
  <si>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</si>
  <si>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</si>
  <si>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</si>
  <si>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</si>
  <si>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</si>
  <si>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</si>
  <si>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</si>
  <si>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</si>
  <si>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</si>
  <si>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</si>
  <si>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</si>
  <si>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</si>
  <si>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</si>
  <si>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</si>
  <si>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</si>
  <si>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</si>
  <si>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</si>
  <si>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</si>
  <si>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</si>
  <si>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</si>
  <si>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</si>
  <si>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</si>
  <si>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</si>
  <si>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</si>
  <si>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</si>
  <si>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</si>
  <si>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</si>
  <si>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</si>
  <si>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</si>
  <si>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</si>
  <si>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</si>
  <si>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</si>
  <si>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</si>
  <si>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</si>
  <si>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</si>
  <si>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</si>
  <si>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</si>
  <si>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</si>
  <si>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</si>
  <si>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</si>
  <si>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</si>
  <si>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</si>
  <si>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</si>
  <si>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</si>
  <si>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</si>
  <si>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</si>
  <si>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</si>
  <si>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</si>
  <si>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</si>
  <si>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</si>
  <si>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</si>
  <si>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</si>
  <si>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</si>
  <si>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</si>
  <si>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</si>
  <si>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</si>
  <si>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</si>
  <si>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</si>
  <si>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</si>
  <si>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</si>
  <si>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</si>
  <si>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</si>
  <si>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</si>
  <si>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</si>
  <si>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</si>
  <si>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</si>
  <si>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</si>
  <si>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</si>
  <si>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</si>
  <si>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</si>
  <si>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</si>
  <si>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</si>
  <si>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</si>
  <si>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</si>
  <si>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</si>
  <si>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</si>
  <si>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</si>
  <si>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</si>
  <si>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</si>
  <si>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</si>
  <si>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</si>
  <si>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</si>
  <si>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</si>
  <si>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</si>
  <si>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</si>
  <si>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</si>
  <si>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</si>
  <si>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</si>
  <si>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</si>
  <si>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</si>
  <si>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</si>
  <si>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</si>
  <si>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</si>
  <si>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</si>
  <si>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</si>
  <si>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</si>
  <si>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</si>
  <si>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</si>
  <si>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</si>
  <si>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</si>
  <si>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</si>
  <si>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</si>
  <si>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</si>
  <si>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</si>
  <si>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</si>
  <si>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</si>
  <si>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</si>
  <si>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</si>
  <si>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</si>
  <si>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</si>
  <si>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</si>
  <si>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</si>
  <si>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</si>
  <si>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</si>
  <si>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</si>
  <si>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</si>
  <si>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</si>
  <si>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</si>
  <si>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</si>
  <si>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</si>
  <si>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</si>
  <si>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</si>
  <si>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</si>
  <si>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</si>
  <si>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</si>
  <si>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</si>
  <si>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</si>
  <si>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</si>
  <si>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</si>
  <si>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</si>
  <si>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</si>
  <si>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</si>
  <si>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</si>
  <si>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</si>
  <si>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</si>
  <si>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</si>
  <si>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</si>
  <si>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</si>
  <si>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</si>
  <si>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</si>
  <si>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</si>
  <si>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</si>
  <si>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</si>
  <si>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</si>
  <si>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</si>
  <si>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</si>
  <si>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</si>
  <si>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</si>
  <si>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</si>
  <si>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</si>
  <si>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</si>
  <si>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</si>
  <si>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</si>
  <si>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</si>
  <si>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</si>
  <si>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</si>
  <si>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</si>
  <si>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</si>
  <si>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</si>
  <si>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</si>
  <si>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</si>
  <si>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</si>
  <si>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</si>
  <si>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</si>
  <si>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</si>
  <si>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</si>
  <si>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</si>
  <si>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</si>
  <si>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</si>
  <si>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</si>
  <si>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</si>
  <si>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</si>
  <si>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</si>
  <si>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</si>
  <si>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</si>
  <si>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</si>
  <si>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</si>
  <si>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</si>
  <si>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</si>
  <si>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</si>
  <si>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</si>
  <si>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</si>
  <si>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</si>
  <si>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</si>
  <si>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</si>
  <si>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</si>
  <si>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</si>
  <si>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</si>
  <si>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</si>
  <si>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</si>
  <si>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</si>
  <si>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</si>
  <si>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</si>
  <si>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</si>
  <si>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</si>
  <si>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</si>
  <si>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</si>
  <si>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</si>
  <si>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</si>
  <si>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</si>
  <si>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</si>
  <si>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</si>
  <si>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</si>
  <si>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</si>
  <si>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</si>
  <si>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</si>
  <si>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</si>
  <si>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</si>
  <si>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</si>
  <si>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</si>
  <si>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</si>
  <si>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</si>
  <si>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</si>
  <si>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</si>
  <si>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</si>
  <si>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</si>
  <si>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</si>
  <si>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</si>
  <si>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</si>
  <si>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</si>
  <si>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</si>
  <si>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</si>
  <si>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</si>
  <si>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</si>
  <si>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</si>
  <si>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</si>
  <si>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</si>
  <si>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</si>
  <si>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</si>
  <si>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</si>
  <si>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</si>
  <si>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</si>
  <si>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</si>
  <si>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</si>
  <si>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</si>
  <si>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</si>
  <si>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</si>
  <si>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</si>
  <si>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</si>
  <si>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</si>
  <si>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</si>
  <si>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</si>
  <si>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</si>
  <si>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</si>
  <si>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</si>
  <si>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</si>
  <si>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</si>
  <si>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</si>
  <si>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</si>
  <si>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</si>
  <si>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</si>
  <si>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</si>
  <si>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</si>
  <si>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</si>
  <si>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</si>
  <si>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</si>
  <si>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</si>
  <si>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</si>
  <si>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</si>
  <si>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</si>
  <si>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</si>
  <si>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</si>
  <si>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</si>
  <si>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</si>
  <si>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</si>
  <si>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</si>
  <si>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</si>
  <si>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</si>
  <si>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</si>
  <si>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</si>
  <si>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</si>
  <si>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</si>
  <si>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</si>
  <si>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</si>
  <si>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</si>
  <si>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</si>
  <si>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</si>
  <si>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</si>
  <si>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</si>
  <si>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</si>
  <si>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</si>
  <si>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</si>
  <si>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</si>
  <si>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</si>
  <si>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</si>
  <si>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</si>
  <si>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</si>
  <si>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</si>
  <si>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</si>
  <si>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</si>
  <si>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</si>
  <si>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</si>
  <si>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</si>
  <si>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</si>
  <si>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</si>
  <si>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</si>
  <si>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</si>
  <si>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</si>
  <si>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</si>
  <si>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</si>
  <si>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</si>
  <si>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</si>
  <si>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</si>
  <si>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</si>
  <si>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</si>
  <si>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</si>
  <si>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</si>
  <si>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</si>
  <si>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</si>
  <si>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</si>
  <si>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</si>
  <si>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</si>
  <si>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</si>
  <si>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</si>
  <si>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</si>
  <si>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</si>
  <si>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</si>
  <si>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</si>
  <si>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</si>
  <si>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</si>
  <si>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</si>
  <si>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</si>
  <si>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</si>
  <si>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</si>
  <si>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</si>
  <si>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</si>
  <si>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</si>
  <si>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</si>
  <si>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</si>
  <si>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</si>
  <si>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</si>
  <si>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</si>
  <si>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</si>
  <si>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</si>
  <si>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</si>
  <si>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</si>
  <si>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</si>
  <si>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</si>
  <si>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</si>
  <si>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</si>
  <si>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</si>
  <si>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</si>
  <si>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</si>
  <si>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</si>
  <si>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</si>
  <si>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</si>
  <si>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</si>
  <si>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</si>
  <si>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</si>
  <si>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</si>
  <si>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</si>
  <si>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</si>
  <si>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</si>
  <si>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</si>
  <si>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</si>
  <si>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</si>
  <si>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</si>
  <si>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</si>
  <si>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</si>
  <si>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</si>
  <si>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</si>
  <si>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</si>
  <si>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</si>
  <si>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</si>
  <si>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</si>
  <si>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</si>
  <si>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</si>
  <si>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</si>
  <si>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</si>
  <si>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</si>
  <si>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</si>
  <si>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</si>
  <si>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</si>
  <si>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</si>
  <si>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</si>
  <si>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</si>
  <si>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</si>
  <si>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</si>
  <si>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</si>
  <si>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</si>
  <si>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</si>
  <si>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</si>
  <si>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</si>
  <si>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</si>
  <si>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</si>
  <si>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</si>
  <si>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</si>
  <si>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</si>
  <si>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</si>
  <si>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</si>
  <si>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</si>
  <si>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</si>
  <si>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</si>
  <si>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</si>
  <si>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</si>
  <si>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</si>
  <si>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</si>
  <si>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</si>
  <si>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</si>
  <si>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</si>
  <si>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</si>
  <si>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</si>
  <si>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</si>
  <si>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</si>
  <si>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</si>
  <si>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</si>
  <si>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</si>
  <si>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</si>
  <si>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</si>
  <si>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</si>
  <si>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</si>
  <si>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</si>
  <si>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</si>
  <si>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</si>
  <si>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</si>
  <si>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</si>
  <si>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</si>
  <si>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</si>
  <si>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</si>
  <si>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</si>
  <si>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</si>
  <si>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</si>
  <si>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</si>
  <si>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</si>
  <si>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</si>
  <si>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</si>
  <si>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</si>
  <si>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</si>
  <si>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</si>
  <si>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</si>
  <si>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</si>
  <si>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</si>
  <si>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</si>
  <si>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</si>
  <si>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</si>
  <si>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</si>
  <si>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</si>
  <si>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</si>
  <si>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</si>
  <si>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</si>
  <si>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</si>
  <si>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</si>
  <si>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</si>
  <si>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</si>
  <si>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</si>
  <si>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</si>
  <si>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</si>
  <si>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</si>
  <si>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</si>
  <si>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</si>
  <si>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</si>
  <si>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</si>
  <si>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</si>
  <si>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</si>
  <si>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</si>
  <si>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</si>
  <si>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</si>
  <si>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</si>
  <si>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</si>
  <si>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</si>
  <si>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</si>
  <si>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</si>
  <si>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</si>
  <si>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</si>
  <si>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</si>
  <si>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</si>
  <si>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</si>
  <si>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</si>
  <si>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</si>
  <si>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</si>
  <si>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</si>
  <si>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</si>
  <si>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</si>
  <si>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</si>
  <si>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</si>
  <si>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</si>
  <si>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</si>
  <si>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</si>
  <si>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</si>
  <si>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</si>
  <si>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</si>
  <si>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</si>
  <si>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</si>
  <si>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</si>
  <si>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</si>
  <si>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</si>
  <si>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</si>
  <si>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</si>
  <si>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</si>
  <si>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</si>
  <si>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</si>
  <si>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</si>
  <si>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</si>
  <si>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</si>
  <si>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</si>
  <si>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</si>
  <si>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</si>
  <si>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</si>
  <si>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</si>
  <si>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</si>
  <si>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</si>
  <si>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</si>
  <si>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</si>
  <si>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</si>
  <si>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</si>
  <si>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</si>
  <si>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</si>
  <si>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</si>
  <si>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</si>
  <si>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</si>
  <si>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</si>
  <si>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</si>
  <si>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</si>
  <si>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</si>
  <si>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</si>
  <si>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</si>
  <si>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</si>
  <si>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</si>
  <si>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</si>
  <si>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</si>
  <si>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</si>
  <si>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</si>
  <si>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</si>
  <si>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</si>
  <si>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</si>
  <si>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</si>
  <si>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</si>
  <si>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</si>
  <si>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</si>
  <si>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</si>
  <si>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</si>
  <si>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</si>
  <si>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</si>
  <si>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</si>
  <si>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</si>
  <si>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</si>
  <si>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</si>
  <si>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</si>
  <si>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</si>
  <si>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</si>
  <si>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</si>
  <si>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</si>
  <si>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</si>
  <si>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</si>
  <si>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</si>
  <si>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</si>
  <si>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</si>
  <si>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</si>
  <si>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</si>
  <si>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</si>
  <si>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</si>
  <si>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</si>
  <si>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</si>
  <si>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</si>
  <si>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</si>
  <si>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</si>
  <si>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</si>
  <si>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</si>
  <si>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</si>
  <si>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</si>
  <si>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</si>
  <si>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</si>
  <si>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</si>
  <si>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</si>
  <si>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</si>
  <si>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</si>
  <si>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</si>
  <si>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</si>
  <si>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</si>
  <si>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</si>
  <si>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</si>
  <si>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</si>
  <si>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</si>
  <si>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</si>
  <si>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</si>
  <si>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</si>
  <si>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</si>
  <si>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</si>
  <si>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</si>
  <si>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</si>
  <si>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</si>
  <si>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</si>
  <si>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</si>
  <si>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</si>
  <si>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</si>
  <si>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</si>
  <si>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</si>
  <si>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</si>
  <si>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</si>
  <si>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</si>
  <si>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</si>
  <si>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</si>
  <si>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</si>
  <si>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</si>
  <si>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</si>
  <si>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</si>
  <si>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</si>
  <si>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</si>
  <si>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</si>
  <si>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</si>
  <si>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</si>
  <si>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</si>
  <si>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</si>
  <si>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</si>
  <si>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</si>
  <si>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</si>
  <si>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</si>
  <si>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</si>
  <si>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</si>
  <si>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</si>
  <si>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</si>
  <si>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</si>
  <si>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</si>
  <si>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</si>
  <si>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</si>
  <si>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</si>
  <si>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</si>
  <si>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</si>
  <si>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</si>
  <si>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</si>
  <si>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</si>
  <si>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</si>
  <si>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</si>
  <si>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</si>
  <si>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</si>
  <si>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</si>
  <si>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</si>
  <si>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</si>
  <si>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</si>
  <si>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</si>
  <si>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</si>
  <si>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</si>
  <si>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</si>
  <si>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</si>
  <si>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</si>
  <si>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</si>
  <si>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</si>
  <si>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</si>
  <si>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</si>
  <si>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</si>
  <si>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</si>
  <si>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</si>
  <si>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</si>
  <si>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</si>
  <si>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</si>
  <si>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</si>
  <si>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</si>
  <si>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</si>
  <si>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</si>
  <si>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</si>
  <si>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</si>
  <si>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</si>
  <si>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</si>
  <si>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</si>
  <si>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</si>
  <si>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</si>
  <si>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</si>
  <si>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</si>
  <si>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</si>
  <si>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</si>
  <si>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</si>
  <si>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</si>
  <si>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</si>
  <si>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</si>
  <si>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</si>
  <si>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</si>
  <si>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</si>
  <si>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</si>
  <si>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</si>
  <si>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</si>
  <si>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</si>
  <si>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</si>
  <si>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</si>
  <si>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</si>
  <si>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</si>
  <si>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</si>
  <si>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</si>
  <si>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</si>
  <si>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</si>
  <si>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</si>
  <si>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</si>
  <si>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</si>
  <si>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</si>
  <si>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</si>
  <si>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</si>
  <si>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</si>
  <si>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</si>
  <si>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</si>
  <si>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</si>
  <si>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</si>
  <si>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</si>
  <si>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</si>
  <si>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</si>
  <si>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</si>
  <si>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</si>
  <si>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</si>
  <si>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</si>
  <si>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</si>
  <si>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</si>
  <si>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</si>
  <si>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</si>
  <si>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</si>
  <si>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</si>
  <si>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</si>
  <si>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</si>
  <si>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</si>
  <si>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</si>
  <si>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</si>
  <si>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</si>
  <si>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</si>
  <si>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</si>
  <si>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</si>
  <si>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</si>
  <si>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</si>
  <si>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</si>
  <si>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</si>
  <si>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</si>
  <si>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</si>
  <si>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</si>
  <si>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</si>
  <si>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</si>
  <si>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</si>
  <si>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</si>
  <si>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</si>
  <si>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</si>
  <si>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</si>
  <si>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</si>
  <si>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</si>
  <si>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</si>
  <si>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</si>
  <si>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</si>
  <si>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</si>
  <si>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</si>
  <si>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</si>
  <si>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</si>
  <si>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</si>
  <si>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</si>
  <si>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</si>
  <si>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</si>
  <si>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</si>
  <si>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</si>
  <si>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</si>
  <si>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</si>
  <si>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</si>
  <si>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</si>
  <si>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</si>
  <si>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</si>
  <si>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</si>
  <si>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</si>
  <si>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</si>
  <si>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</si>
  <si>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</si>
  <si>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</si>
  <si>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</si>
  <si>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</si>
  <si>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</si>
  <si>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</si>
  <si>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</si>
  <si>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</si>
  <si>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</si>
  <si>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</si>
  <si>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</si>
  <si>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</si>
  <si>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</si>
  <si>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</si>
  <si>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</si>
  <si>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</si>
  <si>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</si>
  <si>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</si>
  <si>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</si>
  <si>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</si>
  <si>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</si>
  <si>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</si>
  <si>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</si>
  <si>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</si>
  <si>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</si>
  <si>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</si>
  <si>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</si>
  <si>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</si>
  <si>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</si>
  <si>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</si>
  <si>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</si>
  <si>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</si>
  <si>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</si>
  <si>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</si>
  <si>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</si>
  <si>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</si>
  <si>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</si>
  <si>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</si>
  <si>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</si>
  <si>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</si>
  <si>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</si>
  <si>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</si>
  <si>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</si>
  <si>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</si>
  <si>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</si>
  <si>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</si>
  <si>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</si>
  <si>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</si>
  <si>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</si>
  <si>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</si>
  <si>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</si>
  <si>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</si>
  <si>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</si>
  <si>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</si>
  <si>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</si>
  <si>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</si>
  <si>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</si>
  <si>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</si>
  <si>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</si>
  <si>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</si>
  <si>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</si>
  <si>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</si>
  <si>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</si>
  <si>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</si>
  <si>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</si>
  <si>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</si>
  <si>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</si>
  <si>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</si>
  <si>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</si>
  <si>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</si>
  <si>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</si>
  <si>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</si>
  <si>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</si>
  <si>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</si>
  <si>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</si>
  <si>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</si>
  <si>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</si>
  <si>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</si>
  <si>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</si>
  <si>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</si>
  <si>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</si>
  <si>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</si>
  <si>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</si>
  <si>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</si>
  <si>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</si>
  <si>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</si>
  <si>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</si>
  <si>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</si>
  <si>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</si>
  <si>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</si>
  <si>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</si>
  <si>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</si>
  <si>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</si>
  <si>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</si>
  <si>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</si>
  <si>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</si>
  <si>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</si>
  <si>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</si>
  <si>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</si>
  <si>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</si>
  <si>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</si>
  <si>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</si>
  <si>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</si>
  <si>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</si>
  <si>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</si>
  <si>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</si>
  <si>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</si>
  <si>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</si>
  <si>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</si>
  <si>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</si>
  <si>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</si>
  <si>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</si>
  <si>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</si>
  <si>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</si>
  <si>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</si>
  <si>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</si>
  <si>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</si>
  <si>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</si>
  <si>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</si>
  <si>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</si>
  <si>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</si>
  <si>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</si>
  <si>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</si>
  <si>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</si>
  <si>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</si>
  <si>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</si>
  <si>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</si>
  <si>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</si>
  <si>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</si>
  <si>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</si>
  <si>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</si>
  <si>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</si>
  <si>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</si>
  <si>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</si>
  <si>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</si>
  <si>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</si>
  <si>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</si>
  <si>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</si>
  <si>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</si>
  <si>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</si>
  <si>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</si>
  <si>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</si>
  <si>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</si>
  <si>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</si>
  <si>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</si>
  <si>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</si>
  <si>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</si>
  <si>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</si>
  <si>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</si>
  <si>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</si>
  <si>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</si>
  <si>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</si>
  <si>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</si>
  <si>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</si>
  <si>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</si>
  <si>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</si>
  <si>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</si>
  <si>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</si>
  <si>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</si>
  <si>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</si>
  <si>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</si>
  <si>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</si>
  <si>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</si>
  <si>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</si>
  <si>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</si>
  <si>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</si>
  <si>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</si>
  <si>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</si>
  <si>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</si>
  <si>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</si>
  <si>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</si>
  <si>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</si>
  <si>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</si>
  <si>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</si>
  <si>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</si>
  <si>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</si>
  <si>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</si>
  <si>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</si>
  <si>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</si>
  <si>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</si>
  <si>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</si>
  <si>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</si>
  <si>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</si>
  <si>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</si>
  <si>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</si>
  <si>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</si>
  <si>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</si>
  <si>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</si>
  <si>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</si>
  <si>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</si>
  <si>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</si>
  <si>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</si>
  <si>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</si>
  <si>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</si>
  <si>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</si>
  <si>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</si>
  <si>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</si>
  <si>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</si>
  <si>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</si>
  <si>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</si>
  <si>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</si>
  <si>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</si>
  <si>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</si>
  <si>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</si>
  <si>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</si>
  <si>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</si>
  <si>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</si>
  <si>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</si>
  <si>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</si>
  <si>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</si>
  <si>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</si>
  <si>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</si>
  <si>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</si>
  <si>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</si>
  <si>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</si>
  <si>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</si>
  <si>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</si>
  <si>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</si>
  <si>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</si>
  <si>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</si>
  <si>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</si>
  <si>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</si>
  <si>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</si>
  <si>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</si>
  <si>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</si>
  <si>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</si>
  <si>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</si>
  <si>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</si>
  <si>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</si>
  <si>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</si>
  <si>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</si>
  <si>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</si>
  <si>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</si>
  <si>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</si>
  <si>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</si>
  <si>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</si>
  <si>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</si>
  <si>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</si>
  <si>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</si>
  <si>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</si>
  <si>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</si>
  <si>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</si>
  <si>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</si>
  <si>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</si>
  <si>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</si>
  <si>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</si>
  <si>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</si>
  <si>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</si>
  <si>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</si>
  <si>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</si>
  <si>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</si>
  <si>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</si>
  <si>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</si>
  <si>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</si>
  <si>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</si>
  <si>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</si>
  <si>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</si>
  <si>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</si>
  <si>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</si>
  <si>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</si>
  <si>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</si>
  <si>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</si>
  <si>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</si>
  <si>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</si>
  <si>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</si>
  <si>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</si>
  <si>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</si>
  <si>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</si>
  <si>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</si>
  <si>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</si>
  <si>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</si>
  <si>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</si>
  <si>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</si>
  <si>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</si>
  <si>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</si>
  <si>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</si>
  <si>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</si>
  <si>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</si>
  <si>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</si>
  <si>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</si>
  <si>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</si>
  <si>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</si>
  <si>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</si>
  <si>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</si>
  <si>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</si>
  <si>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</si>
  <si>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</si>
  <si>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</si>
  <si>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</si>
  <si>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</si>
  <si>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</si>
  <si>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</si>
  <si>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</si>
  <si>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</si>
  <si>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</si>
  <si>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</si>
  <si>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</si>
  <si>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</si>
  <si>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</si>
  <si>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</si>
  <si>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</si>
  <si>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</si>
  <si>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</si>
  <si>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</si>
  <si>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</si>
  <si>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</si>
  <si>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</si>
  <si>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</si>
  <si>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</si>
  <si>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</si>
  <si>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</si>
  <si>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</si>
  <si>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</si>
  <si>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</si>
  <si>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</si>
  <si>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</si>
  <si>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</si>
  <si>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</si>
  <si>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</si>
  <si>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</si>
  <si>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</si>
  <si>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</si>
  <si>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</si>
  <si>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</si>
  <si>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</si>
  <si>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</si>
  <si>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</si>
  <si>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</si>
  <si>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</si>
  <si>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</si>
  <si>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</si>
  <si>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</si>
  <si>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</si>
  <si>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</si>
  <si>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</si>
  <si>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</si>
  <si>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</si>
  <si>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</si>
  <si>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</si>
  <si>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</si>
  <si>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</si>
  <si>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</si>
  <si>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</si>
  <si>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</si>
  <si>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</si>
  <si>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</si>
  <si>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</si>
  <si>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</si>
  <si>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</si>
  <si>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</si>
  <si>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</si>
  <si>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</si>
  <si>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</si>
  <si>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</si>
  <si>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</si>
  <si>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</si>
  <si>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</si>
  <si>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</si>
  <si>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</si>
  <si>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</si>
  <si>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</si>
  <si>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</si>
  <si>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</si>
  <si>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</si>
  <si>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</si>
  <si>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</si>
  <si>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</si>
  <si>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</si>
  <si>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</si>
  <si>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</si>
  <si>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</si>
  <si>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</si>
  <si>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</si>
  <si>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</si>
  <si>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</si>
  <si>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</si>
  <si>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</si>
  <si>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</si>
  <si>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</si>
  <si>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</si>
  <si>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</si>
  <si>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</si>
  <si>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</si>
  <si>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</si>
  <si>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</si>
  <si>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</si>
  <si>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</si>
  <si>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</si>
  <si>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</si>
  <si>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</si>
  <si>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</si>
  <si>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</si>
  <si>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</si>
  <si>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</si>
  <si>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</si>
  <si>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</si>
  <si>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</si>
  <si>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</si>
  <si>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</si>
  <si>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</si>
  <si>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</si>
  <si>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</si>
  <si>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</si>
  <si>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</si>
  <si>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</si>
  <si>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</si>
  <si>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</si>
  <si>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</si>
  <si>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</si>
  <si>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</si>
  <si>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</si>
  <si>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</si>
  <si>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</si>
  <si>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</si>
  <si>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</si>
  <si>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</si>
  <si>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</si>
  <si>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</si>
  <si>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</si>
  <si>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</si>
  <si>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</si>
  <si>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</si>
  <si>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</si>
  <si>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</si>
  <si>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</si>
  <si>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</si>
  <si>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</si>
  <si>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</si>
  <si>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</si>
  <si>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</si>
  <si>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</si>
  <si>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</si>
  <si>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</si>
  <si>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</si>
  <si>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</si>
  <si>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</si>
  <si>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</si>
  <si>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</si>
  <si>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</si>
  <si>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</si>
  <si>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</si>
  <si>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</si>
  <si>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</si>
  <si>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</si>
  <si>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</si>
  <si>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</si>
  <si>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</si>
  <si>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</si>
  <si>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</si>
  <si>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</si>
  <si>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</si>
  <si>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</si>
  <si>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</si>
  <si>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</si>
  <si>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</si>
  <si>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</si>
  <si>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</si>
  <si>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</si>
  <si>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</si>
  <si>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</si>
  <si>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</si>
  <si>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</si>
  <si>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</si>
  <si>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</si>
  <si>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</si>
  <si>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</si>
  <si>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</si>
  <si>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</si>
  <si>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</si>
  <si>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</si>
  <si>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</si>
  <si>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</si>
  <si>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</si>
  <si>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</si>
  <si>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</si>
  <si>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</si>
  <si>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</si>
  <si>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</si>
  <si>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</si>
  <si>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</si>
  <si>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</si>
  <si>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</si>
  <si>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</si>
  <si>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</si>
  <si>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</si>
  <si>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</si>
  <si>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</si>
  <si>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</si>
  <si>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</si>
  <si>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</si>
  <si>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</si>
  <si>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</si>
  <si>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</si>
  <si>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</si>
  <si>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</si>
  <si>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</si>
  <si>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</si>
  <si>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</si>
  <si>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</si>
  <si>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</si>
  <si>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</si>
  <si>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</si>
  <si>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</si>
  <si>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</si>
  <si>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</si>
  <si>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</si>
  <si>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</si>
  <si>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</si>
  <si>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</si>
  <si>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</si>
  <si>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</si>
  <si>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</si>
  <si>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</si>
  <si>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</si>
  <si>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</si>
  <si>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</si>
  <si>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</si>
  <si>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</si>
  <si>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</si>
  <si>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</si>
  <si>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</si>
  <si>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</si>
  <si>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</si>
  <si>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</si>
  <si>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</si>
  <si>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</si>
  <si>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</si>
  <si>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</si>
  <si>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</si>
  <si>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</si>
  <si>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</si>
  <si>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</si>
  <si>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</si>
  <si>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</si>
  <si>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</si>
  <si>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</si>
  <si>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</si>
  <si>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</si>
  <si>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</si>
  <si>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</si>
  <si>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</si>
  <si>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</si>
  <si>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</si>
  <si>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</si>
  <si>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</si>
  <si>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</si>
  <si>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</si>
  <si>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</si>
  <si>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</si>
  <si>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</si>
  <si>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</si>
  <si>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</si>
  <si>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</si>
  <si>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</si>
  <si>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</si>
  <si>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</si>
  <si>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</si>
  <si>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</si>
  <si>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</si>
  <si>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</si>
  <si>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</si>
  <si>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</si>
  <si>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</si>
  <si>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</si>
  <si>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</si>
  <si>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</si>
  <si>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</si>
  <si>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</si>
  <si>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</si>
  <si>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</si>
  <si>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</si>
  <si>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</si>
  <si>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</si>
  <si>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</si>
  <si>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</si>
  <si>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</si>
  <si>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</si>
  <si>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</si>
  <si>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</si>
  <si>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</si>
  <si>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</si>
  <si>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</si>
  <si>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</si>
  <si>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</si>
  <si>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</si>
  <si>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</si>
  <si>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</si>
  <si>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</si>
  <si>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</si>
  <si>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</si>
  <si>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</si>
  <si>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</si>
  <si>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</si>
  <si>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</si>
  <si>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</si>
  <si>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</si>
  <si>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</si>
  <si>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</si>
  <si>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</si>
  <si>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</si>
  <si>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</si>
  <si>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</si>
  <si>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</si>
  <si>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</si>
  <si>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</si>
  <si>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</si>
  <si>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</si>
  <si>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</si>
  <si>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</si>
  <si>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</si>
  <si>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</si>
  <si>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</si>
  <si>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</si>
  <si>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</si>
  <si>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</si>
  <si>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</si>
  <si>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</si>
  <si>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</si>
  <si>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</si>
  <si>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</si>
  <si>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</si>
  <si>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</si>
  <si>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</si>
  <si>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</si>
  <si>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</si>
  <si>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</si>
  <si>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</si>
  <si>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</si>
  <si>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</si>
  <si>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</si>
  <si>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</si>
  <si>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</si>
  <si>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</si>
  <si>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</si>
  <si>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</si>
  <si>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</si>
  <si>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</si>
  <si>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</si>
  <si>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</si>
  <si>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</si>
  <si>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</si>
  <si>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</si>
  <si>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</si>
  <si>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</si>
  <si>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</si>
  <si>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</si>
  <si>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</si>
  <si>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</si>
  <si>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</si>
  <si>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</si>
  <si>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</si>
  <si>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</si>
  <si>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</si>
  <si>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</si>
  <si>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</si>
  <si>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</si>
  <si>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</si>
  <si>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</si>
  <si>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</si>
  <si>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</si>
  <si>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</si>
  <si>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</si>
  <si>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</si>
  <si>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</si>
  <si>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</si>
  <si>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</si>
  <si>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</si>
  <si>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</si>
  <si>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</si>
  <si>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</si>
  <si>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</si>
  <si>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</si>
  <si>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</si>
  <si>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</si>
  <si>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</si>
  <si>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</si>
  <si>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</si>
  <si>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</si>
  <si>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</si>
  <si>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</si>
  <si>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</si>
  <si>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</si>
  <si>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</si>
  <si>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</si>
  <si>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</si>
  <si>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</si>
  <si>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</si>
  <si>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</si>
  <si>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</si>
  <si>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</si>
  <si>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</si>
  <si>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</si>
  <si>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</si>
  <si>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</si>
  <si>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</si>
  <si>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</si>
  <si>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</si>
  <si>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</si>
  <si>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</si>
  <si>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</si>
  <si>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</si>
  <si>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</si>
  <si>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</si>
  <si>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</si>
  <si>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</si>
  <si>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</si>
  <si>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</si>
  <si>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</si>
  <si>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</si>
  <si>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</si>
  <si>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</si>
  <si>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</si>
  <si>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</si>
  <si>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</si>
  <si>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</si>
  <si>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</si>
  <si>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</si>
  <si>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</si>
  <si>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</si>
  <si>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</si>
  <si>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</si>
  <si>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</si>
  <si>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</si>
  <si>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</si>
  <si>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</si>
  <si>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</si>
  <si>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</si>
  <si>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</si>
  <si>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</si>
  <si>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</si>
  <si>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</si>
  <si>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</si>
  <si>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</si>
  <si>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</si>
  <si>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</si>
  <si>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</si>
  <si>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</si>
  <si>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</si>
  <si>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</si>
  <si>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</si>
  <si>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</si>
  <si>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</si>
  <si>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</si>
  <si>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</si>
  <si>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</si>
  <si>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</si>
  <si>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</si>
  <si>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</si>
  <si>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</si>
  <si>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</si>
  <si>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</si>
  <si>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</si>
  <si>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</si>
  <si>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</si>
  <si>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</si>
  <si>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</si>
  <si>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</si>
  <si>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</si>
  <si>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</si>
  <si>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</si>
  <si>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</si>
  <si>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</si>
  <si>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</si>
  <si>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</si>
  <si>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</si>
  <si>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</si>
  <si>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</si>
  <si>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</si>
  <si>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</si>
  <si>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</si>
  <si>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</si>
  <si>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</si>
  <si>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</si>
  <si>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</si>
  <si>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</si>
  <si>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</si>
  <si>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</si>
  <si>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</si>
  <si>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</si>
  <si>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</si>
  <si>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</si>
  <si>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</si>
  <si>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</si>
  <si>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</si>
  <si>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</si>
  <si>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</si>
  <si>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</si>
  <si>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</si>
  <si>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</si>
  <si>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</si>
  <si>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</si>
  <si>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</si>
  <si>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</si>
  <si>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</si>
  <si>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</si>
  <si>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</si>
  <si>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</si>
  <si>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</si>
  <si>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</si>
  <si>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</si>
  <si>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</si>
  <si>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</si>
  <si>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</si>
  <si>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</si>
  <si>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</si>
  <si>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</si>
  <si>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</si>
  <si>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</si>
  <si>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</si>
  <si>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</si>
  <si>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</si>
  <si>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</si>
  <si>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</si>
  <si>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</si>
  <si>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</si>
  <si>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</si>
  <si>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</si>
  <si>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</si>
  <si>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</si>
  <si>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</si>
  <si>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</si>
  <si>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</si>
  <si>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</si>
  <si>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</si>
  <si>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</si>
  <si>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</si>
  <si>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</si>
  <si>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</si>
  <si>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</si>
  <si>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</si>
  <si>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</si>
  <si>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</si>
  <si>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</si>
  <si>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</si>
  <si>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</si>
  <si>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</si>
  <si>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</si>
  <si>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</si>
  <si>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</si>
  <si>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</si>
  <si>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</si>
  <si>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</si>
  <si>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</si>
  <si>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</si>
  <si>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</si>
  <si>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</si>
  <si>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</si>
  <si>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</si>
  <si>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</si>
  <si>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</si>
  <si>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</si>
  <si>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</si>
  <si>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</si>
  <si>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</si>
  <si>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</si>
  <si>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</si>
  <si>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</si>
  <si>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</si>
  <si>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</si>
  <si>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</si>
  <si>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</si>
  <si>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</si>
  <si>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</si>
  <si>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</si>
  <si>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</si>
  <si>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</si>
  <si>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</si>
  <si>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</si>
  <si>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</si>
  <si>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</si>
  <si>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</si>
  <si>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</si>
  <si>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</si>
  <si>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</si>
  <si>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</si>
  <si>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</si>
  <si>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</si>
  <si>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</si>
  <si>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</si>
  <si>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</si>
  <si>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</si>
  <si>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</si>
  <si>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</si>
  <si>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</si>
  <si>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</si>
  <si>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</si>
  <si>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</si>
  <si>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</si>
  <si>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</si>
  <si>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</si>
  <si>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</si>
  <si>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</si>
  <si>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</si>
  <si>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</si>
  <si>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</si>
  <si>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</si>
  <si>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</si>
  <si>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</si>
  <si>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</si>
  <si>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</si>
  <si>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</si>
  <si>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</si>
  <si>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</si>
  <si>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</si>
  <si>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</si>
  <si>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</si>
  <si>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</si>
  <si>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</si>
  <si>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</si>
  <si>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</si>
  <si>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</si>
  <si>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</si>
  <si>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</si>
  <si>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</si>
  <si>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</si>
  <si>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</si>
  <si>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</si>
  <si>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</si>
  <si>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</si>
  <si>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</si>
  <si>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</si>
  <si>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</si>
  <si>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</si>
  <si>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</si>
  <si>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</si>
  <si>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</si>
  <si>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</si>
  <si>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</si>
  <si>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</si>
  <si>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</si>
  <si>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</si>
  <si>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</si>
  <si>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</si>
  <si>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</si>
  <si>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</si>
  <si>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</si>
  <si>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</si>
  <si>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</si>
  <si>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</si>
  <si>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</si>
  <si>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</si>
  <si>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</si>
  <si>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</si>
  <si>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</si>
  <si>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</si>
  <si>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</si>
  <si>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</si>
  <si>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</si>
  <si>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</si>
  <si>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</si>
  <si>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</si>
  <si>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</si>
  <si>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</si>
  <si>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</si>
  <si>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</si>
  <si>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</si>
  <si>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</si>
  <si>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</si>
  <si>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</si>
  <si>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</si>
  <si>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</si>
  <si>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</si>
  <si>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</si>
  <si>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</si>
  <si>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</si>
  <si>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</si>
  <si>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</si>
  <si>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</si>
  <si>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</si>
  <si>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</si>
  <si>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</si>
  <si>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</si>
  <si>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</si>
  <si>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</si>
  <si>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</si>
  <si>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</si>
  <si>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</si>
  <si>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</si>
  <si>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</si>
  <si>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</si>
  <si>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</si>
  <si>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</si>
  <si>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</si>
  <si>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</si>
  <si>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</si>
  <si>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</si>
  <si>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</si>
  <si>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</si>
  <si>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</si>
  <si>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</si>
  <si>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</si>
  <si>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</si>
  <si>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</si>
  <si>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</si>
  <si>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</si>
  <si>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</si>
  <si>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</si>
  <si>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</si>
  <si>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</si>
  <si>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</si>
  <si>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</si>
  <si>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</si>
  <si>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</si>
  <si>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</si>
  <si>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</si>
  <si>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</si>
  <si>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</si>
  <si>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</si>
  <si>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</si>
  <si>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</si>
  <si>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</si>
  <si>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</si>
  <si>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</si>
  <si>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</si>
  <si>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</si>
  <si>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</si>
  <si>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</si>
  <si>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</si>
  <si>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</si>
  <si>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</si>
  <si>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</si>
  <si>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</si>
  <si>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</si>
  <si>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</si>
  <si>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</si>
  <si>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</si>
  <si>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</si>
  <si>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</si>
  <si>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</si>
  <si>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</si>
  <si>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</si>
  <si>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</si>
  <si>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</si>
  <si>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</si>
  <si>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</si>
  <si>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</si>
  <si>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</si>
  <si>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</si>
  <si>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</si>
  <si>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</si>
  <si>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</si>
  <si>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</si>
  <si>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</si>
  <si>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</si>
  <si>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</si>
  <si>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</si>
  <si>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</si>
  <si>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</si>
  <si>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</si>
  <si>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</si>
  <si>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</si>
  <si>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</si>
  <si>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</si>
  <si>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</si>
  <si>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</si>
  <si>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</si>
  <si>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</si>
  <si>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</si>
  <si>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</si>
  <si>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</si>
  <si>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</si>
  <si>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</si>
  <si>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</si>
  <si>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</si>
  <si>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</si>
  <si>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</si>
  <si>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</si>
  <si>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</si>
  <si>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</si>
  <si>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</si>
  <si>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</si>
  <si>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</si>
  <si>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</si>
  <si>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</si>
  <si>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</si>
  <si>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</si>
  <si>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</si>
  <si>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</si>
  <si>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</si>
  <si>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</si>
  <si>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</si>
  <si>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</si>
  <si>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</si>
  <si>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</si>
  <si>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</si>
  <si>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</si>
  <si>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</si>
  <si>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</si>
  <si>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</si>
  <si>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</si>
  <si>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</si>
  <si>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</si>
  <si>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</si>
  <si>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</si>
  <si>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</si>
  <si>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</si>
  <si>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</si>
  <si>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</si>
  <si>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</si>
  <si>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</si>
  <si>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</si>
  <si>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</si>
  <si>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</si>
  <si>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</si>
  <si>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</si>
  <si>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</si>
  <si>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</si>
  <si>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</si>
  <si>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</si>
  <si>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</si>
  <si>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</si>
  <si>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</si>
  <si>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</si>
  <si>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</si>
  <si>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</si>
  <si>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</si>
  <si>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</si>
  <si>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</si>
  <si>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</si>
  <si>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</si>
  <si>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</si>
  <si>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</si>
  <si>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</si>
  <si>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</si>
  <si>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</si>
  <si>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</si>
  <si>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</si>
  <si>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</si>
  <si>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</si>
  <si>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</si>
  <si>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</si>
  <si>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</si>
  <si>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</si>
  <si>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</si>
  <si>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</si>
  <si>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</si>
  <si>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</si>
  <si>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</si>
  <si>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</si>
  <si>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</si>
  <si>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</si>
  <si>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</si>
  <si>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</si>
  <si>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</si>
  <si>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</si>
  <si>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</si>
  <si>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</si>
  <si>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</si>
  <si>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</si>
  <si>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</si>
  <si>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</si>
  <si>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</si>
  <si>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</si>
  <si>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</si>
  <si>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</si>
  <si>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</si>
  <si>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</si>
  <si>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</si>
  <si>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</si>
  <si>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</si>
  <si>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</si>
  <si>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</si>
  <si>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</si>
  <si>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</si>
  <si>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</si>
  <si>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</si>
  <si>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</si>
  <si>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</si>
  <si>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</si>
  <si>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</si>
  <si>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</si>
  <si>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</si>
  <si>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</si>
  <si>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</si>
  <si>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</si>
  <si>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</si>
  <si>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</si>
  <si>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</si>
  <si>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</si>
  <si>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</si>
  <si>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</si>
  <si>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</si>
  <si>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</si>
  <si>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</si>
  <si>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</si>
  <si>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</si>
  <si>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</si>
  <si>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</si>
  <si>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</si>
  <si>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</si>
  <si>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</si>
  <si>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</si>
  <si>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</si>
  <si>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</si>
  <si>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</si>
  <si>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</si>
  <si>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</si>
  <si>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</si>
  <si>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</si>
  <si>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</si>
  <si>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</si>
  <si>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</si>
  <si>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</si>
  <si>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</si>
  <si>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</si>
  <si>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</si>
  <si>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</si>
  <si>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</si>
  <si>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</si>
  <si>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</si>
  <si>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</si>
  <si>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</si>
  <si>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</si>
  <si>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</si>
  <si>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</si>
  <si>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</si>
  <si>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</si>
  <si>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</si>
  <si>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</si>
  <si>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</si>
  <si>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</si>
  <si>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</si>
  <si>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</si>
  <si>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</si>
  <si>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</si>
  <si>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</si>
  <si>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</si>
  <si>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</si>
  <si>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</si>
  <si>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</si>
  <si>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</si>
  <si>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</si>
  <si>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</si>
  <si>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</si>
  <si>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</si>
  <si>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</si>
  <si>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</si>
  <si>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</si>
  <si>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</si>
  <si>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</si>
  <si>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</si>
  <si>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</si>
  <si>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</si>
  <si>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</si>
  <si>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</si>
  <si>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</si>
  <si>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</si>
  <si>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</si>
  <si>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</si>
  <si>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</si>
  <si>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</si>
  <si>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</si>
  <si>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</si>
  <si>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</si>
  <si>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</si>
  <si>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</si>
  <si>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</si>
  <si>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</si>
  <si>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</si>
  <si>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</si>
  <si>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</si>
  <si>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</si>
  <si>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</si>
  <si>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</si>
  <si>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</si>
  <si>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</si>
  <si>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</si>
  <si>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</si>
  <si>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</si>
  <si>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</si>
  <si>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</si>
  <si>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</si>
  <si>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</si>
  <si>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</si>
  <si>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</si>
  <si>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</si>
  <si>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</si>
  <si>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</si>
  <si>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</si>
  <si>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</si>
  <si>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</si>
  <si>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</si>
  <si>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</si>
  <si>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</si>
  <si>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</si>
  <si>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</si>
  <si>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</si>
  <si>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</si>
  <si>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</si>
  <si>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</si>
  <si>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</si>
  <si>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</si>
  <si>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</si>
  <si>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</si>
  <si>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</si>
  <si>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</si>
  <si>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</si>
  <si>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</si>
  <si>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</si>
  <si>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</si>
  <si>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</si>
  <si>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</si>
  <si>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</si>
  <si>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</si>
  <si>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</si>
  <si>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</si>
  <si>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</si>
  <si>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</si>
  <si>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</si>
  <si>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</si>
  <si>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</si>
  <si>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</si>
  <si>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</si>
  <si>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</si>
  <si>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</si>
  <si>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</si>
  <si>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</si>
  <si>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</si>
  <si>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</si>
  <si>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</si>
  <si>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</si>
  <si>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</si>
  <si>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</si>
  <si>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</si>
  <si>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</si>
  <si>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</si>
  <si>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</si>
  <si>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</si>
  <si>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</si>
  <si>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</si>
  <si>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</si>
  <si>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</si>
  <si>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</si>
  <si>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</si>
  <si>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</si>
  <si>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</si>
  <si>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</si>
  <si>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</si>
  <si>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</si>
  <si>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</si>
  <si>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</si>
  <si>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</si>
  <si>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</si>
  <si>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</si>
  <si>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</si>
  <si>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</si>
  <si>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</si>
  <si>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</si>
  <si>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</si>
  <si>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</si>
  <si>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</si>
  <si>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</si>
  <si>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</si>
  <si>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</si>
  <si>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</si>
  <si>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</si>
  <si>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</si>
  <si>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</si>
  <si>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</si>
  <si>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</si>
  <si>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</si>
  <si>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</si>
  <si>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</si>
  <si>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</si>
  <si>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</si>
  <si>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</si>
  <si>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</si>
  <si>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</si>
  <si>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</si>
  <si>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</si>
  <si>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</si>
  <si>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</si>
  <si>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</si>
  <si>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</si>
  <si>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</si>
  <si>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</si>
  <si>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</si>
  <si>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</si>
  <si>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</si>
  <si>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</si>
  <si>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</si>
  <si>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</si>
  <si>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</si>
  <si>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</si>
  <si>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</si>
  <si>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</si>
  <si>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</si>
  <si>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</si>
  <si>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</si>
  <si>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</si>
  <si>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</si>
  <si>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</si>
  <si>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</si>
  <si>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</si>
  <si>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</si>
  <si>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</si>
  <si>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</si>
  <si>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</si>
  <si>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</si>
  <si>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</si>
  <si>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</si>
  <si>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</si>
  <si>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</si>
  <si>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</si>
  <si>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</si>
  <si>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</si>
  <si>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</si>
  <si>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</si>
  <si>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</si>
  <si>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</si>
  <si>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</si>
  <si>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</si>
  <si>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</si>
  <si>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</si>
  <si>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</si>
  <si>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</si>
  <si>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</si>
  <si>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</si>
  <si>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</si>
  <si>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</si>
  <si>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</si>
  <si>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</si>
  <si>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</si>
  <si>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</si>
  <si>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</si>
  <si>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</si>
  <si>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</si>
  <si>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</si>
  <si>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</si>
  <si>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</si>
  <si>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</si>
  <si>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</si>
  <si>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</si>
  <si>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</si>
  <si>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</si>
  <si>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</si>
  <si>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</si>
  <si>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</si>
  <si>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</si>
  <si>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</si>
  <si>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</si>
  <si>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</si>
  <si>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</si>
  <si>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</si>
  <si>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</si>
  <si>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</si>
  <si>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</si>
  <si>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</si>
  <si>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</si>
  <si>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</si>
  <si>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</si>
  <si>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</si>
  <si>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</si>
  <si>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</si>
  <si>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</si>
  <si>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</si>
  <si>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</si>
  <si>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</si>
  <si>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</si>
  <si>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</si>
  <si>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</si>
  <si>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</si>
  <si>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</si>
  <si>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</si>
  <si>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</si>
  <si>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</si>
  <si>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</si>
  <si>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</si>
  <si>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</si>
  <si>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</si>
  <si>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</si>
  <si>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</si>
  <si>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</si>
  <si>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</si>
  <si>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</si>
  <si>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</si>
  <si>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</si>
  <si>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</si>
  <si>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</si>
  <si>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</si>
  <si>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</si>
  <si>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</si>
  <si>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</si>
  <si>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</si>
  <si>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</si>
  <si>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</si>
  <si>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</si>
  <si>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</si>
  <si>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</si>
  <si>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</si>
  <si>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</si>
  <si>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</si>
  <si>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</si>
  <si>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</si>
  <si>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</si>
  <si>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</si>
  <si>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</si>
  <si>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</si>
  <si>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</si>
  <si>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</si>
  <si>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</si>
  <si>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</si>
  <si>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</si>
  <si>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</si>
  <si>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</si>
  <si>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</si>
  <si>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</si>
  <si>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</si>
  <si>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</si>
  <si>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</si>
  <si>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</si>
  <si>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</si>
  <si>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</si>
  <si>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</si>
  <si>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</si>
  <si>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</si>
  <si>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</si>
  <si>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</si>
  <si>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</si>
  <si>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</si>
  <si>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</si>
  <si>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</si>
  <si>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</si>
  <si>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</si>
  <si>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</si>
  <si>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</si>
  <si>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</si>
  <si>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</si>
  <si>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</si>
  <si>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</si>
  <si>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</si>
  <si>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</si>
  <si>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</si>
  <si>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</si>
  <si>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</si>
  <si>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</si>
  <si>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</si>
  <si>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</si>
  <si>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</si>
  <si>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</si>
  <si>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</si>
  <si>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</si>
  <si>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</si>
  <si>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</si>
  <si>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</si>
  <si>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</si>
  <si>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</si>
  <si>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</si>
  <si>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</si>
  <si>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</si>
  <si>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</si>
  <si>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</si>
  <si>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</si>
  <si>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</si>
  <si>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</si>
  <si>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</si>
  <si>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</si>
  <si>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</si>
  <si>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</si>
  <si>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</si>
  <si>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</si>
  <si>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</si>
  <si>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</si>
  <si>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</si>
  <si>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</si>
  <si>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</si>
  <si>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</si>
  <si>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</si>
  <si>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</si>
  <si>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</si>
  <si>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</si>
  <si>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</si>
  <si>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</si>
  <si>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</si>
  <si>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</si>
  <si>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</si>
  <si>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</si>
  <si>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</si>
  <si>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</si>
  <si>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</si>
  <si>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</si>
  <si>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</si>
  <si>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</si>
  <si>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</si>
  <si>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</si>
  <si>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</si>
  <si>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</si>
  <si>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</si>
  <si>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</si>
  <si>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</si>
  <si>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</si>
  <si>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</si>
  <si>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</si>
  <si>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</si>
  <si>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</si>
  <si>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</si>
  <si>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</si>
  <si>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</si>
  <si>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</si>
  <si>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</si>
  <si>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</si>
  <si>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</si>
  <si>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</si>
  <si>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</si>
  <si>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</si>
  <si>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</si>
  <si>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</si>
  <si>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</si>
  <si>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</si>
  <si>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</si>
  <si>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</si>
  <si>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</si>
  <si>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</si>
  <si>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</si>
  <si>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</si>
  <si>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</si>
  <si>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</si>
  <si>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</si>
  <si>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</si>
  <si>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</si>
  <si>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</si>
  <si>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</si>
  <si>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</si>
  <si>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</si>
  <si>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</si>
  <si>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</si>
  <si>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</si>
  <si>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</si>
  <si>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</si>
  <si>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</si>
  <si>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</si>
  <si>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</si>
  <si>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</si>
  <si>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</si>
  <si>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</si>
  <si>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</si>
  <si>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</si>
  <si>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</si>
  <si>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</si>
  <si>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</si>
  <si>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</si>
  <si>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</si>
  <si>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</si>
  <si>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</si>
  <si>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</si>
  <si>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</si>
  <si>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</si>
  <si>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</si>
  <si>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</si>
  <si>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</si>
  <si>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</si>
  <si>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</si>
  <si>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</si>
  <si>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</si>
  <si>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</si>
  <si>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</si>
  <si>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</si>
  <si>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</si>
  <si>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</si>
  <si>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</si>
  <si>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</si>
  <si>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</si>
  <si>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</si>
  <si>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</si>
  <si>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</si>
  <si>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</si>
  <si>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</si>
  <si>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</si>
  <si>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</si>
  <si>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</si>
  <si>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</si>
  <si>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</si>
  <si>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</si>
  <si>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</si>
  <si>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</si>
  <si>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</si>
  <si>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</si>
  <si>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</si>
  <si>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</si>
  <si>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</si>
  <si>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</si>
  <si>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</si>
  <si>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</si>
  <si>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</si>
  <si>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</si>
  <si>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</si>
  <si>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</si>
  <si>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</si>
  <si>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</si>
  <si>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</si>
  <si>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</si>
  <si>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</si>
  <si>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</si>
  <si>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</si>
  <si>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</si>
  <si>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</si>
  <si>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</si>
  <si>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</si>
  <si>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</si>
  <si>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</si>
  <si>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</si>
  <si>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</si>
  <si>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</si>
  <si>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</si>
  <si>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</si>
  <si>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</si>
  <si>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</si>
  <si>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</si>
  <si>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</si>
  <si>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</si>
  <si>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</si>
  <si>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</si>
  <si>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</si>
  <si>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</si>
  <si>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</si>
  <si>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</si>
  <si>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</si>
  <si>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</si>
  <si>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</si>
  <si>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</si>
  <si>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</si>
  <si>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</si>
  <si>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</si>
  <si>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</si>
  <si>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</si>
  <si>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</si>
  <si>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</si>
  <si>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</si>
  <si>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</si>
  <si>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</si>
  <si>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</si>
  <si>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</si>
  <si>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</si>
  <si>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</si>
  <si>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</si>
  <si>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</si>
  <si>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</si>
  <si>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</si>
  <si>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</si>
  <si>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</si>
  <si>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</si>
  <si>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</si>
  <si>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</si>
  <si>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</si>
  <si>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</si>
  <si>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</si>
  <si>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</si>
  <si>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</si>
  <si>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</si>
  <si>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</si>
  <si>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</si>
  <si>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</si>
  <si>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</si>
  <si>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</si>
  <si>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</si>
  <si>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</si>
  <si>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</si>
  <si>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</si>
  <si>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</si>
  <si>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</si>
  <si>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</si>
  <si>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</si>
  <si>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</si>
  <si>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</si>
  <si>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</si>
  <si>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</si>
  <si>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</si>
  <si>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</si>
  <si>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</si>
  <si>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</si>
  <si>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</si>
  <si>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</si>
  <si>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</si>
  <si>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</si>
  <si>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</si>
  <si>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</si>
  <si>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</si>
  <si>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</si>
  <si>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</si>
  <si>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</si>
  <si>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</si>
  <si>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</si>
  <si>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</si>
  <si>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</si>
  <si>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</si>
  <si>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</si>
  <si>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</si>
  <si>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</si>
  <si>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</si>
  <si>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</si>
  <si>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</si>
  <si>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</si>
  <si>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</si>
  <si>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</si>
  <si>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</si>
  <si>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</si>
  <si>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</si>
  <si>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</si>
  <si>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</si>
  <si>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</si>
  <si>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</si>
  <si>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</si>
  <si>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</si>
  <si>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</si>
  <si>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</si>
  <si>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</si>
  <si>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</si>
  <si>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</si>
  <si>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</si>
  <si>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</si>
  <si>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</si>
  <si>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</si>
  <si>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</si>
  <si>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</si>
  <si>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</si>
  <si>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</si>
  <si>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</si>
  <si>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</si>
  <si>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</si>
  <si>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</si>
  <si>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</si>
  <si>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</si>
  <si>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</si>
  <si>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</si>
  <si>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</si>
  <si>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</si>
  <si>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</si>
  <si>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</si>
  <si>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</si>
  <si>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</si>
  <si>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</si>
  <si>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</si>
  <si>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</si>
  <si>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</si>
  <si>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</si>
  <si>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</si>
  <si>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</si>
  <si>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</si>
  <si>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</si>
  <si>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</si>
  <si>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</si>
  <si>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</si>
  <si>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</si>
  <si>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</si>
  <si>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</si>
  <si>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</si>
  <si>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</si>
  <si>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</si>
  <si>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</si>
  <si>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</si>
  <si>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</si>
  <si>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</si>
  <si>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</si>
  <si>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</si>
  <si>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</si>
  <si>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</si>
  <si>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</si>
  <si>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</si>
  <si>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</si>
  <si>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</si>
  <si>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</si>
  <si>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</si>
  <si>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</si>
  <si>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</si>
  <si>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</si>
  <si>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</si>
  <si>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</si>
  <si>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</si>
  <si>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</si>
  <si>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</si>
  <si>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</si>
  <si>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</si>
  <si>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</si>
  <si>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</si>
  <si>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</si>
  <si>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</si>
  <si>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</si>
  <si>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</si>
  <si>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</si>
  <si>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</si>
  <si>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</si>
  <si>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</si>
  <si>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</si>
  <si>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</si>
  <si>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</si>
  <si>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</si>
  <si>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</si>
  <si>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</si>
  <si>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</si>
  <si>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</si>
  <si>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</si>
  <si>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</si>
  <si>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</si>
  <si>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</si>
  <si>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</si>
  <si>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</si>
  <si>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</si>
  <si>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</si>
  <si>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</si>
  <si>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</si>
  <si>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</si>
  <si>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</si>
  <si>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</si>
  <si>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</si>
  <si>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</si>
  <si>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</si>
  <si>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</si>
  <si>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</si>
  <si>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</si>
  <si>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</si>
  <si>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</si>
  <si>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</si>
  <si>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</si>
  <si>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</si>
  <si>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</si>
  <si>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</si>
  <si>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</si>
  <si>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</si>
  <si>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</si>
  <si>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</si>
  <si>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</si>
  <si>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</si>
  <si>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</si>
  <si>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</si>
  <si>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</si>
  <si>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</si>
  <si>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</si>
  <si>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</si>
  <si>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</si>
  <si>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</si>
  <si>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</si>
  <si>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</si>
  <si>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</si>
  <si>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</si>
  <si>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</si>
  <si>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</si>
  <si>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</si>
  <si>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</si>
  <si>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</si>
  <si>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</si>
  <si>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</si>
  <si>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</si>
  <si>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</si>
  <si>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</si>
  <si>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</si>
  <si>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</si>
  <si>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</si>
  <si>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</si>
  <si>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</si>
  <si>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</si>
  <si>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</si>
  <si>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</si>
  <si>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</si>
  <si>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</si>
  <si>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</si>
  <si>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</si>
  <si>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</si>
  <si>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</si>
  <si>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</si>
  <si>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</si>
  <si>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</si>
  <si>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</si>
  <si>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</si>
  <si>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</si>
  <si>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</si>
  <si>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</si>
  <si>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</si>
  <si>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</si>
  <si>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</si>
  <si>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</si>
  <si>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</si>
  <si>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</si>
  <si>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</si>
  <si>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</si>
  <si>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</si>
  <si>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</si>
  <si>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</si>
  <si>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</si>
  <si>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</si>
  <si>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</si>
  <si>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</si>
  <si>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</si>
  <si>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</si>
  <si>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</si>
  <si>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</si>
  <si>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</si>
  <si>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</si>
  <si>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</si>
  <si>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</si>
  <si>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</si>
  <si>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</si>
  <si>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</si>
  <si>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</si>
  <si>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</si>
  <si>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</si>
  <si>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</si>
  <si>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</si>
  <si>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</si>
  <si>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</si>
  <si>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</si>
  <si>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</si>
  <si>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</si>
  <si>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</si>
  <si>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</si>
  <si>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</si>
  <si>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</si>
  <si>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</si>
  <si>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</si>
  <si>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</si>
  <si>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</si>
  <si>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</si>
  <si>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</si>
  <si>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</si>
  <si>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</si>
  <si>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</si>
  <si>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</si>
  <si>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</si>
  <si>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</si>
  <si>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</si>
  <si>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</si>
  <si>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</si>
  <si>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</si>
  <si>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</si>
  <si>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</si>
  <si>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</si>
  <si>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</si>
  <si>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</si>
  <si>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</si>
  <si>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</si>
  <si>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</si>
  <si>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</si>
  <si>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</si>
  <si>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</si>
  <si>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</si>
  <si>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</si>
  <si>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</si>
  <si>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</si>
  <si>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</si>
  <si>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</si>
  <si>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</si>
  <si>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</si>
  <si>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</si>
  <si>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</si>
  <si>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</si>
  <si>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</si>
  <si>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</si>
  <si>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</si>
  <si>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</si>
  <si>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</si>
  <si>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</si>
  <si>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</si>
  <si>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</si>
  <si>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</si>
  <si>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</si>
  <si>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</si>
  <si>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</si>
  <si>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</si>
  <si>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</si>
  <si>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</si>
  <si>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</si>
  <si>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</si>
  <si>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</si>
  <si>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</si>
  <si>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</si>
  <si>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</si>
  <si>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</si>
  <si>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</si>
  <si>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</si>
  <si>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</si>
  <si>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</si>
  <si>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</si>
  <si>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</si>
  <si>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</si>
  <si>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</si>
  <si>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</si>
  <si>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</si>
  <si>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</si>
  <si>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</si>
  <si>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</si>
  <si>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</si>
  <si>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</si>
  <si>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</si>
  <si>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</si>
  <si>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</si>
  <si>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</si>
  <si>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</si>
  <si>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</si>
  <si>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</si>
  <si>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</si>
  <si>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</si>
  <si>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</si>
  <si>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</si>
  <si>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</si>
  <si>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</si>
  <si>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</si>
  <si>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</si>
  <si>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</si>
  <si>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</si>
  <si>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</si>
  <si>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</si>
  <si>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</si>
  <si>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</si>
  <si>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</si>
  <si>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</si>
  <si>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</si>
  <si>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</si>
  <si>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</si>
  <si>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</si>
  <si>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</si>
  <si>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</si>
  <si>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</si>
  <si>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</si>
  <si>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</si>
  <si>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</si>
  <si>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</si>
  <si>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</si>
  <si>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</si>
  <si>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</si>
  <si>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</si>
  <si>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</si>
  <si>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</si>
  <si>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</si>
  <si>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</si>
  <si>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</si>
  <si>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</si>
  <si>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</si>
  <si>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</si>
  <si>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</si>
  <si>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</si>
  <si>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</si>
  <si>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</si>
  <si>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</si>
  <si>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</si>
  <si>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</si>
  <si>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</si>
  <si>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</si>
  <si>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</si>
  <si>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</si>
  <si>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</si>
  <si>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</si>
  <si>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</si>
  <si>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</si>
  <si>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</si>
  <si>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</si>
  <si>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</si>
  <si>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</si>
  <si>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</si>
  <si>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</si>
  <si>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</si>
  <si>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</si>
  <si>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</si>
  <si>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</si>
  <si>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</si>
  <si>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</si>
  <si>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</si>
  <si>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</si>
  <si>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</si>
  <si>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</si>
  <si>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</si>
  <si>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</si>
  <si>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</si>
  <si>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</si>
  <si>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</si>
  <si>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</si>
  <si>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</si>
  <si>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</si>
  <si>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</si>
  <si>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</si>
  <si>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</si>
  <si>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</si>
  <si>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</si>
  <si>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</si>
  <si>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</si>
  <si>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</si>
  <si>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</si>
  <si>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</si>
  <si>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</si>
  <si>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</si>
  <si>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</si>
  <si>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</si>
  <si>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</si>
  <si>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</si>
  <si>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</si>
  <si>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</si>
  <si>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</si>
  <si>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</si>
  <si>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</si>
  <si>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</si>
  <si>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</si>
  <si>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</si>
  <si>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</si>
  <si>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</si>
  <si>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</si>
  <si>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</si>
  <si>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</si>
  <si>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</si>
  <si>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</si>
  <si>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</si>
  <si>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</si>
  <si>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</si>
  <si>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</si>
  <si>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</si>
  <si>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</si>
  <si>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</si>
  <si>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</si>
  <si>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</si>
  <si>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</si>
  <si>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</si>
  <si>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</si>
  <si>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</si>
  <si>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</si>
  <si>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</si>
  <si>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</si>
  <si>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</si>
  <si>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</si>
  <si>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</si>
  <si>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</si>
  <si>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</si>
  <si>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</si>
  <si>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</si>
  <si>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</si>
  <si>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</si>
  <si>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</si>
  <si>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</si>
  <si>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</si>
  <si>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</si>
  <si>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</si>
  <si>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</si>
  <si>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</si>
  <si>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</si>
  <si>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</si>
  <si>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</si>
  <si>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</si>
  <si>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</si>
  <si>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</si>
  <si>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</si>
  <si>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</si>
  <si>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</si>
  <si>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</si>
  <si>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</si>
  <si>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</si>
  <si>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</si>
  <si>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</si>
  <si>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</si>
  <si>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</si>
  <si>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</si>
  <si>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</si>
  <si>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</si>
  <si>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</si>
  <si>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</si>
  <si>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</si>
  <si>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</si>
  <si>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</si>
  <si>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</si>
  <si>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</si>
  <si>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</si>
  <si>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</si>
  <si>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</si>
  <si>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</si>
  <si>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</si>
  <si>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</si>
  <si>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</si>
  <si>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</si>
  <si>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</si>
  <si>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</si>
  <si>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</si>
  <si>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</si>
  <si>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</si>
  <si>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</si>
  <si>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</si>
  <si>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</si>
  <si>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</si>
  <si>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</si>
  <si>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</si>
  <si>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</si>
  <si>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</si>
  <si>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</si>
  <si>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</si>
  <si>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</si>
  <si>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</si>
  <si>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</si>
  <si>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</si>
  <si>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</si>
  <si>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</si>
  <si>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</si>
  <si>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</si>
  <si>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</si>
  <si>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</si>
  <si>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</si>
  <si>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</si>
  <si>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</si>
  <si>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</si>
  <si>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</si>
  <si>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</si>
  <si>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</si>
  <si>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</si>
  <si>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</si>
  <si>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</si>
  <si>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</si>
  <si>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</si>
  <si>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</si>
  <si>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</si>
  <si>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</si>
  <si>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</si>
  <si>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</si>
  <si>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</si>
  <si>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</si>
  <si>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</si>
  <si>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</si>
  <si>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</si>
  <si>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</si>
  <si>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</si>
  <si>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</si>
  <si>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</si>
  <si>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</si>
  <si>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</si>
  <si>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</si>
  <si>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</si>
  <si>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</si>
  <si>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</si>
  <si>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</si>
  <si>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</si>
  <si>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</si>
  <si>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</si>
  <si>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</si>
  <si>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</si>
  <si>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</si>
  <si>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</si>
  <si>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</si>
  <si>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</si>
  <si>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</si>
  <si>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</si>
  <si>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</si>
  <si>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</si>
  <si>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</si>
  <si>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</si>
  <si>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</si>
  <si>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</si>
  <si>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</si>
  <si>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</si>
  <si>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</si>
  <si>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</si>
  <si>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</si>
  <si>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</si>
  <si>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</si>
  <si>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</si>
  <si>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</si>
  <si>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</si>
  <si>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</si>
  <si>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</si>
  <si>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</si>
  <si>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</si>
  <si>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</si>
  <si>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</si>
  <si>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</si>
  <si>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</si>
  <si>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</si>
  <si>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</si>
  <si>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</si>
  <si>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</si>
  <si>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</si>
  <si>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</si>
  <si>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</si>
  <si>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</si>
  <si>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</si>
  <si>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</si>
  <si>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</si>
  <si>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</si>
  <si>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</si>
  <si>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</si>
  <si>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</si>
  <si>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</si>
  <si>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</si>
  <si>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</si>
  <si>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</si>
  <si>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</si>
  <si>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</si>
  <si>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</si>
  <si>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</si>
  <si>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</si>
  <si>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</si>
  <si>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</si>
  <si>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</si>
  <si>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</si>
  <si>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</si>
  <si>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</si>
  <si>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</si>
  <si>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</si>
  <si>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</si>
  <si>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</si>
  <si>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</si>
  <si>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</si>
  <si>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</si>
  <si>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</si>
  <si>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</si>
  <si>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</si>
  <si>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</si>
  <si>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</si>
  <si>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</si>
  <si>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</si>
  <si>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</si>
  <si>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</si>
  <si>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</si>
  <si>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</si>
  <si>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</si>
  <si>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</si>
  <si>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</si>
  <si>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</si>
  <si>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</si>
  <si>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</si>
  <si>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</si>
  <si>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</si>
  <si>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</si>
  <si>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</si>
  <si>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</si>
  <si>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</si>
  <si>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</si>
  <si>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</si>
  <si>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</si>
  <si>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</si>
  <si>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</si>
  <si>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</si>
  <si>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</si>
  <si>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</si>
  <si>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</si>
  <si>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</si>
  <si>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</si>
  <si>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</si>
  <si>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</si>
  <si>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</si>
  <si>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</si>
  <si>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</si>
  <si>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</si>
  <si>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</si>
  <si>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</si>
  <si>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</si>
  <si>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</si>
  <si>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</si>
  <si>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</si>
  <si>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</si>
  <si>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</si>
  <si>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</si>
  <si>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</si>
  <si>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</si>
  <si>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</si>
  <si>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</si>
  <si>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</si>
  <si>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</si>
  <si>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</si>
  <si>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</si>
  <si>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</si>
  <si>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</si>
  <si>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</si>
  <si>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</si>
  <si>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</si>
  <si>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</si>
  <si>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</si>
  <si>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</si>
  <si>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</si>
  <si>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</si>
  <si>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</si>
  <si>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</si>
  <si>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</si>
  <si>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</si>
  <si>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</si>
  <si>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</si>
  <si>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</si>
  <si>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</si>
  <si>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</si>
  <si>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</si>
  <si>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</si>
  <si>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</si>
  <si>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</si>
  <si>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</si>
  <si>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</si>
  <si>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</si>
  <si>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</si>
  <si>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</si>
  <si>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</si>
  <si>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</si>
  <si>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</si>
  <si>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</si>
  <si>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</si>
  <si>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</si>
  <si>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</si>
  <si>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</si>
  <si>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</si>
  <si>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</si>
  <si>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</si>
  <si>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</si>
  <si>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</si>
  <si>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</si>
  <si>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</si>
  <si>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</si>
  <si>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</si>
  <si>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</si>
  <si>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</si>
  <si>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</si>
  <si>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</si>
  <si>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</si>
  <si>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</si>
  <si>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</si>
  <si>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</si>
  <si>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</si>
  <si>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</si>
  <si>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</si>
  <si>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</si>
  <si>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</si>
  <si>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</si>
  <si>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</si>
  <si>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</si>
  <si>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</si>
  <si>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</si>
  <si>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</si>
  <si>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</si>
  <si>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</si>
  <si>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</si>
  <si>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</si>
  <si>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</si>
  <si>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</si>
  <si>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</si>
  <si>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</si>
  <si>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</si>
  <si>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</si>
  <si>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</si>
  <si>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</si>
  <si>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</si>
  <si>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</si>
  <si>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</si>
  <si>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</si>
  <si>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</si>
  <si>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</si>
  <si>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</si>
  <si>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</si>
  <si>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</si>
  <si>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</si>
  <si>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</si>
  <si>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</si>
  <si>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</si>
  <si>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</si>
  <si>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</si>
  <si>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</si>
  <si>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</si>
  <si>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</si>
  <si>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</si>
  <si>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</si>
  <si>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</si>
  <si>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</si>
  <si>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</si>
  <si>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</si>
  <si>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</si>
  <si>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</si>
  <si>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</si>
  <si>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</si>
  <si>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</si>
  <si>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</si>
  <si>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</si>
  <si>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</si>
  <si>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</si>
  <si>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</si>
  <si>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</si>
  <si>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</si>
  <si>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</si>
  <si>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</si>
  <si>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</si>
  <si>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</si>
  <si>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</si>
  <si>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</si>
  <si>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</si>
  <si>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</si>
  <si>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</si>
  <si>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</si>
  <si>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</si>
  <si>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</si>
  <si>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</si>
  <si>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</si>
  <si>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</si>
  <si>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</si>
  <si>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</si>
  <si>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</si>
  <si>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</si>
  <si>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</si>
  <si>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</si>
  <si>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</si>
  <si>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</si>
  <si>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</si>
  <si>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</si>
  <si>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</si>
  <si>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</si>
  <si>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</si>
  <si>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</si>
  <si>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</si>
  <si>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</si>
  <si>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</si>
  <si>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</si>
  <si>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</si>
  <si>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</si>
  <si>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</si>
  <si>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</si>
  <si>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</si>
  <si>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</si>
  <si>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</si>
  <si>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</si>
  <si>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</si>
  <si>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</si>
  <si>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</si>
  <si>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</si>
  <si>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</si>
  <si>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</si>
  <si>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</si>
  <si>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</si>
  <si>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</si>
  <si>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</si>
  <si>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</si>
  <si>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</si>
  <si>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</si>
  <si>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</si>
  <si>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</si>
  <si>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</si>
  <si>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</si>
  <si>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</si>
  <si>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</si>
  <si>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</si>
  <si>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</si>
  <si>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</si>
  <si>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</si>
  <si>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</si>
  <si>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</si>
  <si>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</si>
  <si>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</si>
  <si>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</si>
  <si>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</si>
  <si>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</si>
  <si>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</si>
  <si>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</si>
  <si>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</si>
  <si>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</si>
  <si>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</si>
  <si>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</si>
  <si>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</si>
  <si>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</si>
  <si>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</si>
  <si>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</si>
  <si>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</si>
  <si>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</si>
  <si>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</si>
  <si>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</si>
  <si>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</si>
  <si>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</si>
  <si>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</si>
  <si>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</si>
  <si>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</si>
  <si>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</si>
  <si>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</si>
  <si>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</si>
  <si>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</si>
  <si>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</si>
  <si>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</si>
  <si>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</si>
  <si>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</si>
  <si>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</si>
  <si>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</si>
  <si>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</si>
  <si>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</si>
  <si>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</si>
  <si>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</si>
  <si>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</si>
  <si>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</si>
  <si>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</si>
  <si>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</si>
  <si>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</si>
  <si>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</si>
  <si>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</si>
  <si>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</si>
  <si>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</si>
  <si>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</si>
  <si>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</si>
  <si>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</si>
  <si>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</si>
  <si>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</si>
  <si>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</si>
  <si>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</si>
  <si>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</si>
  <si>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</si>
  <si>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</si>
  <si>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</si>
  <si>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</si>
  <si>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</si>
  <si>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</si>
  <si>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</si>
  <si>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</si>
  <si>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</si>
  <si>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</si>
  <si>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</si>
  <si>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</si>
  <si>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</si>
  <si>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</si>
  <si>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</si>
  <si>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</si>
  <si>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</si>
  <si>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</si>
  <si>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</si>
  <si>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</si>
  <si>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</si>
  <si>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</si>
  <si>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</si>
  <si>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</si>
  <si>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</si>
  <si>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</si>
  <si>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</si>
  <si>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</si>
  <si>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</si>
  <si>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</si>
  <si>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</si>
  <si>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</si>
  <si>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</si>
  <si>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</si>
  <si>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</si>
  <si>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</si>
  <si>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</si>
  <si>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</si>
  <si>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</si>
  <si>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</si>
  <si>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</si>
  <si>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</si>
  <si>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</si>
  <si>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</si>
  <si>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</si>
  <si>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</si>
  <si>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</si>
  <si>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</si>
  <si>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</si>
  <si>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</si>
  <si>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</si>
  <si>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</si>
  <si>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</si>
  <si>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</si>
  <si>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</si>
  <si>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</si>
  <si>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</si>
  <si>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</si>
  <si>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</si>
  <si>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</si>
  <si>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</si>
  <si>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</si>
  <si>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</si>
  <si>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</si>
  <si>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</si>
  <si>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</si>
  <si>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</si>
  <si>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</si>
  <si>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</si>
  <si>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</si>
  <si>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</si>
  <si>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</si>
  <si>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</si>
  <si>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</si>
  <si>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</si>
  <si>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</si>
  <si>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</si>
  <si>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</si>
  <si>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</si>
  <si>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</si>
  <si>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</si>
  <si>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</si>
  <si>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</si>
  <si>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</si>
  <si>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</si>
  <si>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</si>
  <si>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</si>
  <si>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</si>
  <si>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</si>
  <si>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</si>
  <si>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</si>
  <si>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</si>
  <si>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</si>
  <si>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</si>
  <si>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</si>
  <si>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</si>
  <si>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</si>
  <si>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</si>
  <si>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</si>
  <si>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</si>
  <si>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</si>
  <si>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</si>
  <si>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</si>
  <si>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</si>
  <si>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</si>
  <si>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</si>
  <si>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</si>
  <si>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</si>
  <si>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</si>
  <si>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</si>
  <si>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</si>
  <si>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</si>
  <si>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</si>
  <si>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</si>
  <si>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</si>
  <si>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</si>
  <si>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</si>
  <si>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</si>
  <si>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</si>
  <si>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</si>
  <si>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</si>
  <si>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</si>
  <si>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</si>
  <si>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</si>
  <si>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</si>
  <si>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</si>
  <si>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</si>
  <si>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</si>
  <si>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</si>
  <si>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</si>
  <si>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</si>
  <si>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</si>
  <si>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</si>
  <si>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</si>
  <si>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</si>
  <si>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</si>
  <si>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</si>
  <si>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</si>
  <si>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</si>
  <si>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</si>
  <si>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</si>
  <si>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</si>
  <si>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</si>
  <si>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</si>
  <si>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</si>
  <si>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</si>
  <si>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</si>
  <si>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</si>
  <si>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</si>
  <si>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</si>
  <si>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</si>
  <si>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</si>
  <si>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</si>
  <si>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</si>
  <si>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</si>
  <si>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</si>
  <si>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</si>
  <si>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</si>
  <si>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</si>
  <si>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</si>
  <si>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</si>
  <si>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</si>
  <si>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</si>
  <si>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</si>
  <si>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</si>
  <si>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</si>
  <si>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</si>
  <si>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</si>
  <si>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</si>
  <si>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</si>
  <si>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</si>
  <si>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</si>
  <si>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</si>
  <si>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</si>
  <si>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</si>
  <si>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</si>
  <si>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</si>
  <si>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</si>
  <si>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</si>
  <si>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</si>
  <si>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</si>
  <si>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</si>
  <si>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</si>
  <si>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</si>
  <si>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</si>
  <si>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</si>
  <si>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again flapping,  site is located in compound and have access issue escalated</t>
  </si>
  <si>
    <t>PCM-20251029-00001837</t>
  </si>
  <si>
    <t>EM team need 6 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</si>
  <si>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</si>
  <si>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</si>
  <si>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</si>
  <si>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</si>
  <si>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</si>
  <si>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</si>
  <si>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</si>
  <si>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</si>
  <si>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</si>
  <si>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</si>
  <si>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</si>
  <si>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</si>
  <si>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</si>
  <si>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</si>
  <si>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</si>
  <si>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</si>
  <si>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</si>
  <si>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</si>
  <si>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</si>
  <si>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</si>
  <si>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</si>
  <si>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</si>
  <si>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</si>
  <si>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</si>
  <si>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</si>
  <si>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</si>
  <si>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</si>
  <si>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</si>
  <si>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</si>
  <si>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</si>
  <si>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</si>
  <si>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</si>
  <si>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</si>
  <si>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</si>
  <si>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</si>
  <si>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</si>
  <si>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</si>
  <si>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</si>
  <si>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</si>
  <si>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</si>
  <si>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</si>
  <si>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</si>
  <si>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</si>
  <si>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</si>
  <si>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</si>
  <si>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</si>
  <si>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</si>
  <si>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</si>
  <si>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</si>
  <si>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</si>
  <si>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</si>
  <si>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</si>
  <si>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</si>
  <si>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</si>
  <si>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</si>
  <si>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</si>
  <si>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</si>
  <si>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</si>
  <si>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</si>
  <si>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</si>
  <si>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</si>
  <si>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</si>
  <si>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</si>
  <si>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</si>
  <si>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</si>
  <si>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</si>
  <si>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</si>
  <si>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</si>
  <si>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</si>
  <si>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</si>
  <si>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</si>
  <si>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</si>
  <si>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</si>
  <si>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</si>
  <si>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</si>
  <si>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</si>
  <si>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</si>
  <si>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</si>
  <si>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</si>
  <si>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</si>
  <si>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</si>
  <si>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</si>
  <si>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</si>
  <si>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</si>
  <si>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PCM-20251029-00001693</t>
  </si>
  <si>
    <t xml:space="preserve">team need 30 mins </t>
  </si>
  <si>
    <t>PCM-20251029-00001734</t>
  </si>
  <si>
    <t xml:space="preserve">team need 50 mins </t>
  </si>
  <si>
    <t>PCM-20251029-00001884</t>
  </si>
  <si>
    <t xml:space="preserve">team need 40 mins </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</si>
  <si>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</si>
  <si>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</si>
  <si>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</si>
  <si>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</si>
  <si>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</si>
  <si>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</si>
  <si>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</si>
  <si>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</si>
  <si>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PCM-20251029-00001759</t>
  </si>
  <si>
    <t>Emergency</t>
  </si>
  <si>
    <t xml:space="preserve">team on the way need 80 minutes </t>
  </si>
  <si>
    <t>NO PCM</t>
  </si>
  <si>
    <t xml:space="preserve">team on the way need 110 minutes </t>
  </si>
  <si>
    <t>team on the way need 100 minutes</t>
  </si>
  <si>
    <t>team will check after TLT0366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</si>
</sst>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9" totalsRowShown="0" headerRowDxfId="174" dataDxfId="173" headerRowBorderDxfId="171" tableBorderDxfId="172" totalsRowBorderDxfId="170">
  <autoFilter ref="A1:L1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7" totalsRowShown="0" headerRowDxfId="157" dataDxfId="156" headerRowBorderDxfId="154" tableBorderDxfId="155" totalsRowBorderDxfId="153">
  <autoFilter ref="A1:CJ18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2" totalsRowShown="0" headerRowDxfId="64" dataDxfId="63" headerRowBorderDxfId="61" tableBorderDxfId="62">
  <autoFilter ref="A1:L110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7" totalsRowShown="0" headerRowDxfId="48" dataDxfId="47" headerRowBorderDxfId="45" tableBorderDxfId="46" totalsRowBorderDxfId="44">
  <autoFilter ref="A1:L16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1" totalsRowShown="0" headerRowDxfId="31" dataDxfId="30" headerRowBorderDxfId="28" tableBorderDxfId="29">
  <autoFilter ref="A1:L43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4" totalsRowShown="0" headerRowDxfId="15" dataDxfId="14" headerRowBorderDxfId="12" tableBorderDxfId="13">
  <autoFilter ref="A1:L7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9"/>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60.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296.69144884259003</v>
      </c>
      <c r="H2" s="78">
        <v>45662.943402777775</v>
      </c>
      <c r="I2" s="61" t="str">
        <f>IFERROR(VLOOKUP(D2,DB!A:F,6,0),"")</f>
        <v>Generator-SG</v>
      </c>
      <c r="J2" s="61" t="str">
        <f>IFERROR(VLOOKUP(D2,DB!A:G,7,0),"")</f>
        <v>Dead</v>
      </c>
      <c r="K2" s="69" t="s">
        <v>39022</v>
      </c>
      <c r="L2" s="67" t="str">
        <f>IFERROR(VLOOKUP(D2,DB!A:I,9,0),"")</f>
        <v>Latis</v>
      </c>
    </row>
    <row r="3" spans="1:15" ht="15" customHeight="1">
      <c r="A3" s="170" t="s">
        <v>39023</v>
      </c>
      <c r="B3" s="134" t="str">
        <f>IFERROR(VLOOKUP(D3,DB!A:K,11,0),"")</f>
        <v>R1</v>
      </c>
      <c r="C3" s="134">
        <v>1</v>
      </c>
      <c r="D3" s="134" t="s">
        <v>12294</v>
      </c>
      <c r="E3" s="135" t="s">
        <v>39021</v>
      </c>
      <c r="F3" s="136">
        <v>45959.567361111112</v>
      </c>
      <c r="G3" s="137">
        <f ca="1">IFERROR(NOW()-F3,"")</f>
        <v>7.251365740376059E-2</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11977</v>
      </c>
      <c r="E4" s="135" t="s">
        <v>39021</v>
      </c>
      <c r="F4" s="136">
        <v>45959.613379629627</v>
      </c>
      <c r="G4" s="137">
        <f ca="1">IFERROR(NOW()-F4,"")</f>
        <v>2.6495138889004011E-2</v>
      </c>
      <c r="H4" s="136">
        <v>45959.613379629627</v>
      </c>
      <c r="I4" s="134" t="str">
        <f>IFERROR(VLOOKUP(D4,DB!A:F,6,0),"")</f>
        <v>SCECO</v>
      </c>
      <c r="J4" s="134" t="str">
        <f>IFERROR(VLOOKUP(D4,DB!A:G,7,0),"")</f>
        <v>Dead</v>
      </c>
      <c r="K4" s="138" t="s">
        <v>39026</v>
      </c>
      <c r="L4" s="139" t="str">
        <f>IFERROR(VLOOKUP(D4,DB!A:I,9,0),"")</f>
        <v>Latis</v>
      </c>
    </row>
    <row r="5" spans="1:15" ht="15" customHeight="1">
      <c r="A5" s="133"/>
      <c r="B5" s="134" t="str">
        <f>IFERROR(VLOOKUP(D5,DB!A:K,11,0),"")</f>
        <v/>
      </c>
      <c r="C5" s="134"/>
      <c r="D5" s="134"/>
      <c r="E5" s="135"/>
      <c r="F5" s="136"/>
      <c r="G5" s="137">
        <f ca="1">IFERROR(NOW()-F5,"")</f>
        <v>45959.639874768516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45959.639874768516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45959.639874768516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45959.639874768516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45959.639874768516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45959.639874768516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45959.639874768516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45959.639874768516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45959.639874768516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45959.639874768516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45959.639874768516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45959.639874768516</v>
      </c>
      <c r="H16" s="136"/>
      <c r="I16" s="134" t="str">
        <f>IFERROR(VLOOKUP(D16,DB!A:F,6,0),"")</f>
        <v/>
      </c>
      <c r="J16" s="134" t="str">
        <f>IFERROR(VLOOKUP(D16,DB!A:G,7,0),"")</f>
        <v/>
      </c>
      <c r="K16" s="138"/>
      <c r="L16" s="139" t="str">
        <f>IFERROR(VLOOKUP(D16,DB!A:I,9,0),"")</f>
        <v/>
      </c>
    </row>
    <row r="17" spans="1:12" ht="15" customHeight="1">
      <c r="A17" s="145"/>
      <c r="B17" s="146" t="str">
        <f>IFERROR(VLOOKUP(D17,DB!A:K,11,0),"")</f>
        <v/>
      </c>
      <c r="C17" s="146"/>
      <c r="D17" s="146"/>
      <c r="E17" s="147"/>
      <c r="F17" s="148"/>
      <c r="G17" s="149">
        <f ca="1">IFERROR(NOW()-F17,"")</f>
        <v>45959.639874768516</v>
      </c>
      <c r="H17" s="148"/>
      <c r="I17" s="146" t="str">
        <f>IFERROR(VLOOKUP(D17,DB!A:F,6,0),"")</f>
        <v/>
      </c>
      <c r="J17" s="146" t="str">
        <f>IFERROR(VLOOKUP(D17,DB!A:G,7,0),"")</f>
        <v/>
      </c>
      <c r="K17" s="150"/>
      <c r="L17" s="151" t="str">
        <f>IFERROR(VLOOKUP(D17,DB!A:I,9,0),"")</f>
        <v/>
      </c>
    </row>
    <row r="18" spans="1:12" ht="15" customHeight="1">
      <c r="A18" s="133"/>
      <c r="B18" s="134" t="str">
        <f>IFERROR(VLOOKUP(D18,DB!A:K,11,0),"")</f>
        <v/>
      </c>
      <c r="C18" s="134"/>
      <c r="D18" s="134"/>
      <c r="E18" s="135"/>
      <c r="F18" s="136"/>
      <c r="G18" s="137">
        <f ca="1">IFERROR(NOW()-F18,"")</f>
        <v>45959.639874768516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45959.639874768516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45959.639874768516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45959.639874768516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45959.639874768516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45959.639874768516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45959.639874768516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80"/>
      <c r="E25" s="135"/>
      <c r="F25" s="136"/>
      <c r="G25" s="137">
        <f ca="1">IFERROR(NOW()-F25,"")</f>
        <v>45959.639874768516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45959.639874768516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45959.639874768516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45959.639874768516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45959.639874768516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45959.639874768516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45959.639874768516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45959.639874768516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45959.639874768516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45959.639874768516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45959.639874768516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45959.639874768516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45959.639874768516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45959.639874768516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45959.639874768516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45959.639874768516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45959.639874768516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45959.639874768516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45959.639874768516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45959.639874768516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45959.639874768516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45959.639874768516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45959.639874768516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45959.639874768516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45959.639874768516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45959.639874768516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45959.639874768516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45959.639874768516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45959.639874768516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45959.639874768516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45959.639874768516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45959.639874768516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45959.639874768516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45959.639874768516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45959.639874768516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45959.639874768516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45959.639874768516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45959.639874768516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45959.639874768516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45959.639874768516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45959.639874768516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45959.639874768516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45959.639874768516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45959.639874768516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45959.639874768516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45959.639874768516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45959.639874768516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45959.639874768516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45959.639874768516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45959.639874768516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45959.639874768516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45959.639874768516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45959.639874768516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45959.639874768516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45959.639874768516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45959.639874768516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45959.639874768516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45959.639874768516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45959.639874768516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45959.639874768516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45959.639874768516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45959.639874768516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45959.639874768516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45959.639874768516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45959.639874768516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45959.639874768516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45959.639874768516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45959.639874768516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45959.639874768516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45959.639874768516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45959.639874768516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45959.639874768516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45959.639874768516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45959.639874768516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45959.639874768516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45959.639874768516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45959.639874768516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45959.639874768516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45959.639874768516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45959.639874768516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45959.639874768516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45959.639874768516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45959.639874768516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45959.639874768516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45959.639874768516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45959.639874768516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45959.639874768516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45959.639874768516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45959.639874768516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45959.639874768516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45959.639874768516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45959.639874768516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45959.639874768516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45959.639874768516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45959.639874768516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45959.639874768516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45959.639874768516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45959.639874768516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45959.639874768516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45959.639874768516</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45959.639874768516</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45959.639874768516</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45959.639874768516</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45959.639874768516</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45959.639874768516</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45959.639874768516</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45959.639874768516</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45959.639874768516</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45959.639874768516</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45959.639874768516</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45959.639874768516</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45959.639874768516</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45959.639874768516</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45959.639874768516</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45959.639874768516</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45959.639874768516</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45959.639874768516</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45959.639874768516</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45959.639874768516</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45959.639874768516</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45959.639874768516</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45959.639874768516</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45959.639874768516</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45959.639874768516</v>
      </c>
      <c r="H148" s="136"/>
      <c r="I148" s="134" t="str">
        <f>IFERROR(VLOOKUP(D148,DB!A:F,6,0),"")</f>
        <v/>
      </c>
      <c r="J148" s="134" t="str">
        <f>IFERROR(VLOOKUP(D148,DB!A:G,7,0),"")</f>
        <v/>
      </c>
      <c r="K148" s="138"/>
      <c r="L148" s="139" t="str">
        <f>IFERROR(VLOOKUP(D148,DB!A:I,9,0),"")</f>
        <v/>
      </c>
    </row>
    <row r="149" spans="1:12" ht="15" customHeight="1">
      <c r="A149" s="145"/>
      <c r="B149" s="146" t="str">
        <f>IFERROR(VLOOKUP(D149,DB!A:K,11,0),"")</f>
        <v/>
      </c>
      <c r="C149" s="146"/>
      <c r="D149" s="146"/>
      <c r="E149" s="147"/>
      <c r="F149" s="148"/>
      <c r="G149" s="149">
        <f ca="1">IFERROR(NOW()-F149,"")</f>
        <v>45959.639874768516</v>
      </c>
      <c r="H149" s="148"/>
      <c r="I149" s="146" t="str">
        <f>IFERROR(VLOOKUP(D149,DB!A:F,6,0),"")</f>
        <v/>
      </c>
      <c r="J149" s="146" t="str">
        <f>IFERROR(VLOOKUP(D149,DB!A:G,7,0),"")</f>
        <v/>
      </c>
      <c r="K149" s="150"/>
      <c r="L149" s="151" t="str">
        <f>IFERROR(VLOOKUP(D149,DB!A:I,9,0),"")</f>
        <v/>
      </c>
    </row>
  </sheetData>
  <customSheetViews>
    <customSheetView guid="{F6042A99-DD27-4453-835D-0834D95730CC}" filter="1" showAutoFilter="1">
      <pageMargins left="0" right="0" top="0" bottom="0" header="0" footer="0"/>
      <autoFilter ref="B1:M1" xr:uid="{228B83F1-36EC-4582-AFB6-A5238E598E53}"/>
    </customSheetView>
  </customSheetViews>
  <dataValidations count="2">
    <dataValidation allowBlank="1" showInputMessage="1" showErrorMessage="1" sqref="E1" xr:uid="{5DBA255D-CDD9-49FB-AD3C-AF70AB4EE696}"/>
    <dataValidation type="list" allowBlank="1" showInputMessage="1" showErrorMessage="1" sqref="E2:E1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7"/>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134.6400368055547</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0.8977914351853542</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45959.639874768516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45959.639874768516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63"/>
      <c r="E7" s="114"/>
      <c r="F7" s="115"/>
      <c r="G7" s="116">
        <f ca="1">IFERROR(NOW()-F7,"-")</f>
        <v>45959.639874768516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45959.639874768516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45959.639874768516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45959.639874768516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45959.639874768516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63"/>
      <c r="E12" s="114"/>
      <c r="F12" s="115"/>
      <c r="G12" s="116">
        <f ca="1">IFERROR(NOW()-F12,"-")</f>
        <v>45959.639874768516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45959.639874768516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45959.639874768516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45959.639874768516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45959.639874768516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45959.639874768516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45959.639874768516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45959.639874768516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45959.639874768516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45959.639874768516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45959.639874768516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45959.639874768516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45959.639874768516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45959.639874768516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45959.639874768516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45959.639874768516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45959.639874768516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45959.639874768516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45959.639874768516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45959.639874768516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45959.639874768516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45959.639874768516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45959.639874768516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45959.639874768516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45959.639874768516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45959.639874768516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45959.639874768516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45959.639874768516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45959.639874768516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45959.639874768516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45959.639874768516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61"/>
      <c r="B43" s="162" t="str">
        <f>IFERROR(VLOOKUP(D43,DB!A:K,11,0),"")</f>
        <v/>
      </c>
      <c r="C43" s="162"/>
      <c r="D43" s="162"/>
      <c r="E43" s="163"/>
      <c r="F43" s="164"/>
      <c r="G43" s="165">
        <f ca="1">IFERROR(NOW()-F43,"-")</f>
        <v>45959.639874768516</v>
      </c>
      <c r="H43" s="164"/>
      <c r="I43" s="162" t="str">
        <f>IFERROR(VLOOKUP(D43,DB!A:F,6,0),"")</f>
        <v/>
      </c>
      <c r="J43" s="162" t="str">
        <f>IFERROR(VLOOKUP(D43,DB!A:G,7,0),"")</f>
        <v/>
      </c>
      <c r="K43" s="166"/>
      <c r="L43" s="162" t="str">
        <f>IFERROR(VLOOKUP(D43,DB!A:I,9,0),"")</f>
        <v/>
      </c>
      <c r="M43" s="162"/>
      <c r="N43" s="162"/>
      <c r="O43" s="162"/>
      <c r="P43" s="162"/>
      <c r="Q43" s="162"/>
      <c r="R43" s="162"/>
      <c r="S43" s="162"/>
      <c r="T43" s="162"/>
      <c r="U43" s="162"/>
      <c r="V43" s="162"/>
      <c r="W43" s="162"/>
      <c r="X43" s="162"/>
      <c r="Y43" s="162"/>
      <c r="Z43" s="162"/>
      <c r="AA43" s="162"/>
      <c r="AB43" s="162"/>
      <c r="AC43" s="162"/>
      <c r="AD43" s="162"/>
      <c r="AE43" s="162"/>
      <c r="AF43" s="162"/>
      <c r="AG43" s="162"/>
      <c r="AH43" s="162"/>
      <c r="AI43" s="162"/>
      <c r="AJ43" s="162"/>
      <c r="AK43" s="162"/>
      <c r="AL43" s="162"/>
      <c r="AM43" s="162"/>
      <c r="AN43" s="162"/>
      <c r="AO43" s="162"/>
      <c r="AP43" s="162"/>
      <c r="AQ43" s="162"/>
      <c r="AR43" s="162"/>
      <c r="AS43" s="162"/>
      <c r="AT43" s="162"/>
      <c r="AU43" s="162"/>
      <c r="AV43" s="162"/>
      <c r="AW43" s="162"/>
      <c r="AX43" s="162"/>
      <c r="AY43" s="162"/>
      <c r="AZ43" s="162"/>
      <c r="BA43" s="162"/>
      <c r="BB43" s="162"/>
      <c r="BC43" s="162"/>
      <c r="BD43" s="162"/>
      <c r="BE43" s="162"/>
      <c r="BF43" s="162"/>
      <c r="BG43" s="162"/>
      <c r="BH43" s="162"/>
      <c r="BI43" s="162"/>
      <c r="BJ43" s="162"/>
      <c r="BK43" s="162"/>
      <c r="BL43" s="162"/>
      <c r="BM43" s="162"/>
      <c r="BN43" s="162"/>
      <c r="BO43" s="162"/>
      <c r="BP43" s="162"/>
      <c r="BQ43" s="162"/>
      <c r="BR43" s="162"/>
      <c r="BS43" s="162"/>
      <c r="BT43" s="162"/>
      <c r="BU43" s="162"/>
      <c r="BV43" s="162"/>
      <c r="BW43" s="162"/>
      <c r="BX43" s="162"/>
      <c r="BY43" s="162"/>
      <c r="BZ43" s="162"/>
      <c r="CA43" s="162"/>
      <c r="CB43" s="162"/>
      <c r="CC43" s="162"/>
      <c r="CD43" s="162"/>
      <c r="CE43" s="162"/>
      <c r="CF43" s="162"/>
      <c r="CG43" s="162"/>
      <c r="CH43" s="162"/>
      <c r="CI43" s="162"/>
      <c r="CJ43" s="167"/>
    </row>
    <row r="44" spans="1:88" ht="31.5" customHeight="1">
      <c r="A44" s="113"/>
      <c r="B44" s="18" t="str">
        <f>IFERROR(VLOOKUP(D44,DB!A:K,11,0),"")</f>
        <v/>
      </c>
      <c r="C44" s="18"/>
      <c r="D44" s="18"/>
      <c r="E44" s="114"/>
      <c r="F44" s="115"/>
      <c r="G44" s="116">
        <f ca="1">IFERROR(NOW()-F44,"-")</f>
        <v>45959.639874768516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45959.639874768516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45959.639874768516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45959.639874768516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45959.639874768516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45959.639874768516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45959.639874768516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45959.639874768516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45959.639874768516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45959.639874768516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45959.639874768516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45959.639874768516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45959.639874768516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45959.639874768516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45959.639874768516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45959.639874768516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45959.639874768516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45959.639874768516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45959.639874768516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45959.639874768516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45959.639874768516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45959.639874768516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45959.639874768516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45959.639874768516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45959.639874768516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45959.639874768516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45959.639874768516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45959.639874768516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45959.639874768516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45959.639874768516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45959.639874768516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45959.639874768516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45959.639874768516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45959.639874768516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45959.639874768516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45959.639874768516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45959.639874768516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45959.639874768516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45959.639874768516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45959.639874768516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45959.639874768516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45959.639874768516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45959.639874768516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45959.639874768516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45959.639874768516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45959.639874768516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45959.639874768516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45959.639874768516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45959.639874768516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45959.639874768516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45959.639874768516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45959.639874768516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45959.639874768516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45959.639874768516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45959.639874768516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45959.639874768516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45959.639874768516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45959.639874768516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45959.639874768516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45959.639874768516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45959.639874768516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45959.639874768516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45959.639874768516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45959.639874768516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45959.639874768516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45959.639874768516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45959.639874768516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45959.639874768516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45959.639874768516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45959.639874768516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45959.639874768516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45959.639874768516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45959.639874768516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45959.639874768516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45959.639874768516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45959.639874768516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45959.639874768516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45959.639874768516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45959.639874768516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45959.639874768516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45959.639874768516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45959.639874768516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45959.639874768516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45959.639874768516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45959.639874768516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45959.639874768516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45959.639874768516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45959.639874768516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45959.639874768516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45959.639874768516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45959.639874768516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45959.639874768516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45959.639874768516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45959.639874768516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45959.639874768516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45959.639874768516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45959.639874768516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45959.639874768516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45959.639874768516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45959.639874768516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45959.639874768516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45959.639874768516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45959.639874768516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45959.639874768516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45959.639874768516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45959.639874768516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45959.639874768516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45959.639874768516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45959.639874768516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45959.639874768516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45959.639874768516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45959.639874768516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45959.639874768516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45959.639874768516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45959.639874768516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45959.639874768516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45959.639874768516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45959.639874768516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45959.639874768516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45959.639874768516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45959.639874768516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45959.639874768516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45959.639874768516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45959.639874768516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45959.639874768516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45959.639874768516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45959.639874768516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45959.639874768516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45959.639874768516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45959.639874768516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45959.639874768516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45959.639874768516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45959.639874768516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45959.639874768516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45959.639874768516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45959.639874768516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45959.639874768516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45959.639874768516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45959.639874768516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45959.639874768516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45959.639874768516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45959.639874768516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45959.639874768516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61"/>
      <c r="B187" s="162" t="str">
        <f>IFERROR(VLOOKUP(D187,DB!A:K,11,0),"")</f>
        <v/>
      </c>
      <c r="C187" s="162"/>
      <c r="D187" s="162"/>
      <c r="E187" s="163"/>
      <c r="F187" s="164"/>
      <c r="G187" s="165">
        <f ca="1">IFERROR(NOW()-F187,"-")</f>
        <v>45959.639874768516</v>
      </c>
      <c r="H187" s="164"/>
      <c r="I187" s="162" t="str">
        <f>IFERROR(VLOOKUP(D187,DB!A:F,6,0),"")</f>
        <v/>
      </c>
      <c r="J187" s="162" t="str">
        <f>IFERROR(VLOOKUP(D187,DB!A:G,7,0),"")</f>
        <v/>
      </c>
      <c r="K187" s="166"/>
      <c r="L187" s="162" t="str">
        <f>IFERROR(VLOOKUP(D187,DB!A:I,9,0),"")</f>
        <v/>
      </c>
      <c r="M187" s="162"/>
      <c r="N187" s="162"/>
      <c r="O187" s="162"/>
      <c r="P187" s="162"/>
      <c r="Q187" s="162"/>
      <c r="R187" s="162"/>
      <c r="S187" s="162"/>
      <c r="T187" s="162"/>
      <c r="U187" s="162"/>
      <c r="V187" s="162"/>
      <c r="W187" s="162"/>
      <c r="X187" s="162"/>
      <c r="Y187" s="162"/>
      <c r="Z187" s="162"/>
      <c r="AA187" s="162"/>
      <c r="AB187" s="162"/>
      <c r="AC187" s="162"/>
      <c r="AD187" s="162"/>
      <c r="AE187" s="162"/>
      <c r="AF187" s="162"/>
      <c r="AG187" s="162"/>
      <c r="AH187" s="162"/>
      <c r="AI187" s="162"/>
      <c r="AJ187" s="162"/>
      <c r="AK187" s="162"/>
      <c r="AL187" s="162"/>
      <c r="AM187" s="162"/>
      <c r="AN187" s="162"/>
      <c r="AO187" s="162"/>
      <c r="AP187" s="162"/>
      <c r="AQ187" s="162"/>
      <c r="AR187" s="162"/>
      <c r="AS187" s="162"/>
      <c r="AT187" s="162"/>
      <c r="AU187" s="162"/>
      <c r="AV187" s="162"/>
      <c r="AW187" s="162"/>
      <c r="AX187" s="162"/>
      <c r="AY187" s="162"/>
      <c r="AZ187" s="162"/>
      <c r="BA187" s="162"/>
      <c r="BB187" s="162"/>
      <c r="BC187" s="162"/>
      <c r="BD187" s="162"/>
      <c r="BE187" s="162"/>
      <c r="BF187" s="162"/>
      <c r="BG187" s="162"/>
      <c r="BH187" s="162"/>
      <c r="BI187" s="162"/>
      <c r="BJ187" s="162"/>
      <c r="BK187" s="162"/>
      <c r="BL187" s="162"/>
      <c r="BM187" s="162"/>
      <c r="BN187" s="162"/>
      <c r="BO187" s="162"/>
      <c r="BP187" s="162"/>
      <c r="BQ187" s="162"/>
      <c r="BR187" s="162"/>
      <c r="BS187" s="162"/>
      <c r="BT187" s="162"/>
      <c r="BU187" s="162"/>
      <c r="BV187" s="162"/>
      <c r="BW187" s="162"/>
      <c r="BX187" s="162"/>
      <c r="BY187" s="162"/>
      <c r="BZ187" s="162"/>
      <c r="CA187" s="162"/>
      <c r="CB187" s="162"/>
      <c r="CC187" s="162"/>
      <c r="CD187" s="162"/>
      <c r="CE187" s="162"/>
      <c r="CF187" s="162"/>
      <c r="CG187" s="162"/>
      <c r="CH187" s="162"/>
      <c r="CI187" s="162"/>
      <c r="CJ187" s="167"/>
    </row>
  </sheetData>
  <dataValidations count="2">
    <dataValidation allowBlank="1" showInputMessage="1" showErrorMessage="1" sqref="E1" xr:uid="{4D935161-CDD3-4592-B877-3FB59C99E142}"/>
    <dataValidation type="list" allowBlank="1" showInputMessage="1" showErrorMessage="1" sqref="E3:E18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39111</v>
      </c>
      <c r="B2" s="63" t="str">
        <f>IFERROR(VLOOKUP(D2,DB!A:K,11,0),"")</f>
        <v>R3</v>
      </c>
      <c r="C2" s="18">
        <v>2</v>
      </c>
      <c r="D2" s="18" t="s">
        <v>25656</v>
      </c>
      <c r="E2" s="18" t="s">
        <v>39021</v>
      </c>
      <c r="F2" s="20">
        <v>45959.574942129628</v>
      </c>
      <c r="G2" s="21">
        <f ca="1">IFERROR(NOW()-F2,"-")</f>
        <v>6.4932638888421934E-2</v>
      </c>
      <c r="H2" s="22">
        <v>45959.572164351855</v>
      </c>
      <c r="I2" s="19" t="str">
        <f>IFERROR(VLOOKUP(D2,DB!A:F,6,0),"")</f>
        <v>SCECO</v>
      </c>
      <c r="J2" s="18" t="str">
        <f>IFERROR(VLOOKUP(D2,DB!A:G,7,0),"")</f>
        <v>Dead</v>
      </c>
      <c r="K2" s="46" t="s">
        <v>39112</v>
      </c>
      <c r="L2" s="23" t="str">
        <f>IFERROR(VLOOKUP(D2,DB!A:I,9,0),"")</f>
        <v>Latis</v>
      </c>
    </row>
    <row r="3" spans="1:13" ht="15" customHeight="1">
      <c r="A3" s="19" t="s">
        <v>39113</v>
      </c>
      <c r="B3" s="63" t="str">
        <f>IFERROR(VLOOKUP(D3,DB!A:K,11,0),"")</f>
        <v>R3</v>
      </c>
      <c r="C3" s="18">
        <v>1</v>
      </c>
      <c r="D3" s="18" t="s">
        <v>24181</v>
      </c>
      <c r="E3" s="18" t="s">
        <v>39021</v>
      </c>
      <c r="F3" s="20">
        <v>45959.588194444441</v>
      </c>
      <c r="G3" s="21">
        <f ca="1">IFERROR(NOW()-F3,"-")</f>
        <v>5.1680324075277895E-2</v>
      </c>
      <c r="H3" s="22">
        <v>45959.581747685188</v>
      </c>
      <c r="I3" s="19" t="str">
        <f>IFERROR(VLOOKUP(D3,DB!A:F,6,0),"")</f>
        <v>SCECO</v>
      </c>
      <c r="J3" s="18" t="str">
        <f>IFERROR(VLOOKUP(D3,DB!A:G,7,0),"")</f>
        <v>Dead+Dead</v>
      </c>
      <c r="K3" s="46" t="s">
        <v>39114</v>
      </c>
      <c r="L3" s="23" t="str">
        <f>IFERROR(VLOOKUP(D3,DB!A:I,9,0),"")</f>
        <v>Latis</v>
      </c>
    </row>
    <row r="4" spans="1:13" ht="15" customHeight="1">
      <c r="A4" s="19" t="s">
        <v>39115</v>
      </c>
      <c r="B4" s="63" t="str">
        <f>IFERROR(VLOOKUP(D4,DB!A:K,11,0),"")</f>
        <v>R3</v>
      </c>
      <c r="C4" s="18"/>
      <c r="D4" s="63" t="s">
        <v>22278</v>
      </c>
      <c r="E4" s="18"/>
      <c r="F4" s="20"/>
      <c r="G4" s="21">
        <f ca="1">IFERROR(NOW()-F4,"-")</f>
        <v>45959.639874768516</v>
      </c>
      <c r="H4" s="22"/>
      <c r="I4" s="19" t="str">
        <f>IFERROR(VLOOKUP(D4,DB!A:F,6,0),"")</f>
        <v>SCECO</v>
      </c>
      <c r="J4" s="18" t="str">
        <f>IFERROR(VLOOKUP(D4,DB!A:G,7,0),"")</f>
        <v>Vandalized</v>
      </c>
      <c r="K4" s="46" t="s">
        <v>39116</v>
      </c>
      <c r="L4" s="23" t="str">
        <f>IFERROR(VLOOKUP(D4,DB!A:I,9,0),"")</f>
        <v>Latis</v>
      </c>
    </row>
    <row r="5" spans="1:13" ht="15" customHeight="1">
      <c r="A5" s="19"/>
      <c r="B5" s="63" t="str">
        <f>IFERROR(VLOOKUP(D5,DB!A:K,11,0),"")</f>
        <v/>
      </c>
      <c r="C5" s="18"/>
      <c r="D5" s="18"/>
      <c r="E5" s="18"/>
      <c r="F5" s="20"/>
      <c r="G5" s="21">
        <f t="shared" ref="G2:G63" ca="1" si="0">IFERROR(NOW()-F5,"-")</f>
        <v>45959.639874768516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45959.639874768516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45959.639874768516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45959.639874768516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45959.639874768516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45959.639874768516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45959.639874768516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45959.639874768516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45959.639874768516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45959.639874768516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45959.639874768516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45959.639874768516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45959.639874768516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45959.639874768516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45959.639874768516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45959.639874768516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45959.639874768516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45959.639874768516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45959.639874768516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45959.639874768516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45959.639874768516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45959.639874768516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45959.639874768516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45959.639874768516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45959.639874768516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45959.639874768516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45959.639874768516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45959.639874768516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45959.639874768516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45959.639874768516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45959.639874768516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45959.639874768516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45959.639874768516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45959.639874768516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45959.639874768516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45959.639874768516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45959.639874768516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45959.639874768516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45959.639874768516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45959.639874768516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45959.639874768516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45959.639874768516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45959.639874768516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45959.639874768516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45959.639874768516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45959.639874768516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45959.639874768516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45959.639874768516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45959.639874768516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45959.639874768516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45959.639874768516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45959.639874768516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45959.639874768516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45959.639874768516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45959.639874768516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45959.639874768516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45959.639874768516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45959.639874768516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45959.639874768516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ref="G64:G127" ca="1" si="1">IFERROR(NOW()-F64,"-")</f>
        <v>45959.639874768516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45959.639874768516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45959.639874768516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45959.639874768516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45959.639874768516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45959.639874768516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45959.639874768516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45959.639874768516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45959.639874768516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45959.639874768516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45959.639874768516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45959.639874768516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45959.639874768516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45959.639874768516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45959.639874768516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45959.639874768516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45959.639874768516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45959.639874768516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45959.639874768516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45959.639874768516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45959.639874768516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45959.639874768516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45959.639874768516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45959.639874768516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45959.639874768516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45959.639874768516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45959.639874768516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45959.639874768516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45959.639874768516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45959.639874768516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45959.639874768516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45959.639874768516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45959.639874768516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45959.639874768516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45959.639874768516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45959.639874768516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45959.639874768516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45959.639874768516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45959.639874768516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45959.639874768516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45959.639874768516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45959.639874768516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45959.639874768516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45959.639874768516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45959.639874768516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45959.639874768516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45959.639874768516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45959.639874768516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45959.639874768516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45959.639874768516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45959.639874768516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45959.639874768516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45959.639874768516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45959.639874768516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45959.639874768516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45959.639874768516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45959.639874768516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45959.639874768516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45959.639874768516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45959.639874768516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45959.639874768516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45959.639874768516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45959.639874768516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45959.639874768516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ref="G128:G191" ca="1" si="2">IFERROR(NOW()-F128,"-")</f>
        <v>45959.639874768516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45959.639874768516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45959.639874768516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45959.639874768516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45959.639874768516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45959.639874768516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45959.639874768516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45959.639874768516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45959.639874768516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45959.639874768516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45959.639874768516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45959.639874768516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45959.639874768516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45959.639874768516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45959.639874768516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45959.639874768516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45959.639874768516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45959.639874768516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45959.639874768516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45959.639874768516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45959.639874768516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45959.639874768516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45959.639874768516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45959.639874768516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45959.639874768516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45959.639874768516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45959.639874768516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45959.639874768516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45959.639874768516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45959.639874768516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45959.639874768516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45959.639874768516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45959.639874768516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45959.639874768516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45959.639874768516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45959.639874768516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45959.639874768516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45959.639874768516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45959.639874768516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45959.639874768516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45959.639874768516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45959.639874768516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45959.639874768516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45959.639874768516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45959.639874768516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45959.639874768516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45959.639874768516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45959.639874768516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45959.639874768516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45959.639874768516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45959.639874768516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45959.639874768516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45959.639874768516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45959.639874768516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45959.639874768516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45959.639874768516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45959.639874768516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45959.639874768516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45959.639874768516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45959.639874768516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45959.639874768516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45959.639874768516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45959.639874768516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45959.639874768516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ref="G192:G255" ca="1" si="3">IFERROR(NOW()-F192,"-")</f>
        <v>45959.639874768516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45959.639874768516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45959.639874768516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45959.639874768516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45959.639874768516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45959.639874768516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45959.639874768516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45959.639874768516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45959.639874768516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45959.639874768516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45959.639874768516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45959.639874768516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45959.639874768516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45959.639874768516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45959.639874768516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45959.639874768516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45959.639874768516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45959.639874768516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45959.639874768516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45959.639874768516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45959.639874768516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45959.639874768516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45959.639874768516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45959.639874768516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45959.639874768516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45959.639874768516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45959.639874768516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45959.639874768516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45959.639874768516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45959.639874768516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45959.639874768516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45959.639874768516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45959.639874768516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45959.639874768516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45959.639874768516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45959.639874768516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45959.639874768516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45959.639874768516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45959.639874768516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45959.639874768516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45959.639874768516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45959.639874768516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45959.639874768516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45959.639874768516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45959.639874768516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45959.639874768516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45959.639874768516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45959.639874768516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45959.639874768516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45959.639874768516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45959.639874768516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45959.639874768516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45959.639874768516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45959.639874768516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45959.639874768516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45959.639874768516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45959.639874768516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45959.639874768516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45959.639874768516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45959.639874768516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45959.639874768516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45959.639874768516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45959.639874768516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45959.639874768516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ref="G256:G319" ca="1" si="4">IFERROR(NOW()-F256,"-")</f>
        <v>45959.639874768516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45959.639874768516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45959.639874768516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45959.639874768516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45959.639874768516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45959.639874768516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45959.639874768516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45959.639874768516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45959.639874768516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45959.639874768516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45959.639874768516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45959.639874768516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45959.639874768516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45959.639874768516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45959.639874768516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45959.639874768516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45959.639874768516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45959.639874768516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45959.639874768516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45959.639874768516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45959.639874768516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45959.639874768516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45959.639874768516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45959.639874768516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45959.639874768516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45959.639874768516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45959.639874768516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45959.639874768516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45959.639874768516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45959.639874768516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45959.639874768516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45959.639874768516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45959.639874768516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45959.639874768516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45959.639874768516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45959.639874768516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45959.639874768516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45959.639874768516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45959.639874768516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45959.639874768516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45959.639874768516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45959.639874768516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45959.639874768516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45959.639874768516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45959.639874768516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45959.639874768516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45959.639874768516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45959.639874768516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45959.639874768516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45959.639874768516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45959.639874768516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45959.639874768516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45959.639874768516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45959.639874768516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45959.639874768516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45959.639874768516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45959.639874768516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45959.639874768516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45959.639874768516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45959.639874768516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45959.639874768516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45959.639874768516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45959.639874768516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45959.639874768516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ref="G320:G383" ca="1" si="5">IFERROR(NOW()-F320,"-")</f>
        <v>45959.639874768516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45959.639874768516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45959.639874768516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45959.639874768516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45959.639874768516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45959.639874768516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45959.639874768516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45959.639874768516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45959.639874768516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45959.639874768516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45959.639874768516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45959.639874768516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45959.639874768516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45959.639874768516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45959.639874768516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45959.639874768516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45959.639874768516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45959.639874768516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45959.639874768516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45959.639874768516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45959.639874768516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45959.639874768516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45959.639874768516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45959.639874768516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45959.639874768516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45959.639874768516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45959.639874768516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45959.639874768516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45959.639874768516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45959.639874768516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45959.639874768516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45959.639874768516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45959.639874768516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45959.639874768516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45959.639874768516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45959.639874768516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45959.639874768516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45959.639874768516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45959.639874768516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45959.639874768516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45959.639874768516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45959.639874768516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45959.639874768516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45959.639874768516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45959.639874768516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45959.639874768516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45959.639874768516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45959.639874768516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45959.639874768516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45959.639874768516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45959.639874768516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45959.639874768516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45959.639874768516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45959.639874768516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45959.639874768516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45959.639874768516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45959.639874768516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45959.639874768516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45959.639874768516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45959.639874768516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45959.639874768516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45959.639874768516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45959.639874768516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45959.639874768516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ref="G384:G447" ca="1" si="6">IFERROR(NOW()-F384,"-")</f>
        <v>45959.639874768516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45959.639874768516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45959.639874768516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45959.639874768516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45959.639874768516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45959.639874768516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45959.639874768516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45959.639874768516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45959.639874768516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45959.639874768516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45959.639874768516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45959.639874768516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45959.639874768516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45959.639874768516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45959.639874768516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45959.639874768516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45959.639874768516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45959.639874768516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45959.639874768516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45959.639874768516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45959.639874768516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45959.639874768516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45959.639874768516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45959.639874768516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45959.639874768516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45959.639874768516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45959.639874768516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45959.639874768516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45959.639874768516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45959.639874768516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45959.639874768516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45959.639874768516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45959.639874768516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45959.639874768516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45959.639874768516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45959.639874768516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45959.639874768516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45959.639874768516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45959.639874768516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45959.639874884262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45959.639874884262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45959.639874884262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45959.639874884262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45959.639874884262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45959.639874884262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45959.639874884262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45959.639874884262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45959.639874884262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45959.639874884262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45959.639874884262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45959.639874884262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45959.639874884262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45959.639874884262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45959.639874884262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45959.639874884262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45959.639874884262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45959.639874884262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45959.639874884262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45959.639874884262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45959.639874884262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45959.639874884262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45959.639874884262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45959.639874884262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45959.639874884262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ref="G448:G511" ca="1" si="7">IFERROR(NOW()-F448,"-")</f>
        <v>45959.639874884262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45959.639874884262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45959.639874884262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45959.639874884262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45959.639874884262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45959.639874884262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45959.639874884262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45959.639874884262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45959.639874884262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45959.639874884262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45959.639874884262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45959.639874884262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45959.639874884262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45959.639874884262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45959.639874884262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45959.639874884262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45959.639874884262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45959.639874884262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45959.639874884262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45959.639874884262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45959.639874884262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45959.639874884262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45959.639874884262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45959.639874884262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45959.639874884262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45959.639874884262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45959.639874884262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45959.639874884262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45959.639874884262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45959.639874884262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45959.639874884262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45959.639874884262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45959.639874884262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45959.639874884262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45959.639874884262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45959.639874884262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45959.639874884262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45959.639874884262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45959.639874884262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45959.639874884262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45959.639874884262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45959.639874884262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45959.639874884262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45959.639874884262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45959.639874884262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45959.639874884262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45959.639874884262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45959.639874884262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45959.639874884262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45959.639874884262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45959.639874884262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45959.639874884262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45959.639874884262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45959.639874884262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45959.639874884262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45959.639874884262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45959.639874884262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45959.639874884262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45959.639874884262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45959.639874884262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45959.639874884262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45959.639874884262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45959.639874884262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45959.639874884262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ref="G512:G575" ca="1" si="8">IFERROR(NOW()-F512,"-")</f>
        <v>45959.639874884262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45959.639874884262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45959.639874884262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45959.639874884262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45959.639874884262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45959.639874884262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45959.639874884262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45959.639874884262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45959.639874884262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45959.639874884262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45959.639874884262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45959.639874884262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45959.639874884262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45959.639874884262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45959.639874884262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45959.639874884262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45959.639874884262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45959.639874884262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45959.639874884262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45959.639874884262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45959.639874884262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45959.639874884262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45959.639874884262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45959.639874884262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45959.639874884262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45959.639874884262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45959.639874884262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45959.639874884262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45959.639874884262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45959.639874884262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45959.639874884262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45959.639874884262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45959.639874884262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45959.639874884262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45959.639874884262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45959.639874884262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45959.639874884262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45959.639874884262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45959.639874884262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45959.639874884262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45959.639874884262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45959.639874884262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45959.639874884262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45959.639874884262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45959.639874884262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45959.639874884262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45959.639874884262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45959.639874884262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45959.639874884262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45959.639874884262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45959.639874884262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45959.639874884262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45959.639874884262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45959.639874884262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45959.639874884262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45959.639874884262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45959.639874884262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45959.639874884262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45959.639874884262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45959.639874884262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45959.639874884262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45959.639874884262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45959.639874884262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45959.639874884262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ref="G576:G639" ca="1" si="9">IFERROR(NOW()-F576,"-")</f>
        <v>45959.639874884262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45959.639874884262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45959.639874884262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45959.639874884262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45959.639874884262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45959.639874884262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45959.639874884262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45959.639874884262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45959.639874884262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45959.639874884262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45959.639874884262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45959.639874884262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45959.639874884262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45959.639874884262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45959.639874884262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45959.639874884262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45959.639874884262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45959.639874884262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45959.639874884262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45959.639874884262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45959.639874884262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45959.639874884262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45959.639874884262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45959.639874884262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45959.639874884262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45959.639874884262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45959.639874884262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45959.639874884262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45959.639874884262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45959.639874884262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45959.639874884262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45959.639874884262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45959.639874884262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45959.639874884262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45959.639874884262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45959.639874884262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45959.639874884262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45959.639874884262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45959.639874884262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45959.639874884262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45959.639874884262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45959.639874884262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45959.639874884262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45959.639874884262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45959.639874884262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45959.639874884262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45959.639874884262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45959.639874884262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45959.639874884262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45959.639874884262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45959.639874884262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45959.639874884262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45959.639874884262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45959.639874884262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45959.639874884262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45959.639874884262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45959.639874884262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45959.639874884262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45959.639874884262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45959.639874884262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45959.639874884262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45959.639874884262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45959.639874884262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45959.639874884262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ref="G640:G703" ca="1" si="10">IFERROR(NOW()-F640,"-")</f>
        <v>45959.639874884262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45959.639874884262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45959.639874884262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45959.639874884262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45959.639874884262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45959.639874884262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45959.639874884262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45959.639874884262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45959.639874884262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45959.639874884262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45959.639874884262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45959.639874884262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45959.639874884262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45959.639874884262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45959.639874884262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45959.639874884262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45959.639874884262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45959.639874884262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45959.639874884262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45959.639874884262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45959.639874884262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45959.639874884262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45959.639874884262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45959.639874884262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45959.639874884262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45959.639874884262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45959.639874884262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45959.639874884262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45959.639874884262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45959.639874884262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45959.639874884262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45959.639874884262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45959.639874884262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45959.639874884262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45959.639874884262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45959.639874884262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45959.639874884262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45959.639874884262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45959.639874884262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45959.639874884262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45959.639874884262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45959.639874884262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45959.639874884262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45959.639874884262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45959.639874884262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45959.639874884262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45959.639874884262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45959.639874884262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45959.639874884262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45959.639874884262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45959.639874884262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45959.639874884262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45959.639874884262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45959.639874884262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45959.639874884262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45959.639874884262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45959.639874884262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45959.639874884262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45959.639874884262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45959.639874884262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45959.639874884262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45959.639874884262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45959.639874884262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45959.639874884262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ref="G704:G767" ca="1" si="11">IFERROR(NOW()-F704,"-")</f>
        <v>45959.639874884262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45959.639874884262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45959.639874884262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45959.639874884262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45959.639874884262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45959.639874884262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45959.639874884262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45959.639874884262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45959.639874884262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45959.639874884262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45959.639874884262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45959.639874884262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45959.639874884262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45959.639874884262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45959.639874884262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45959.639874884262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45959.639874884262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45959.639874884262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45959.639874884262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45959.639874884262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45959.639874884262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45959.639874884262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45959.639874884262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45959.639874884262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45959.639874884262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45959.639874884262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45959.639874884262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45959.639874884262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45959.639874884262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45959.639874884262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45959.639874884262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45959.639874884262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45959.639874884262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45959.639874884262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45959.639874884262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45959.639874884262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45959.639874884262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45959.639874884262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45959.639874884262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45959.639874884262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45959.639874884262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45959.639874884262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45959.639874884262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45959.639874884262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45959.639874884262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45959.639874884262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45959.639874884262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45959.639874884262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45959.639874884262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45959.639874884262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45959.639874884262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45959.639874884262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45959.639874884262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45959.639874884262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45959.639874884262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45959.639874884262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45959.639874884262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45959.639874884262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45959.639874884262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45959.639874884262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45959.639874884262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45959.639874884262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45959.639874884262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45959.639874884262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ref="G768:G831" ca="1" si="12">IFERROR(NOW()-F768,"-")</f>
        <v>45959.639874884262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45959.639874884262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45959.639874884262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45959.639874884262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45959.639874884262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45959.639874884262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45959.639874884262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45959.639874884262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45959.639874884262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45959.639874884262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45959.639874884262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45959.639874884262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45959.639874884262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45959.639874884262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45959.639874884262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45959.639874884262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45959.639874884262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45959.639874884262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45959.639874884262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45959.639874884262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45959.639874884262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45959.639874884262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45959.639874884262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45959.639874884262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45959.639874884262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45959.639874884262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45959.639874884262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45959.639874884262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45959.639874884262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45959.639874884262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45959.639874884262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45959.639874884262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45959.639874884262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45959.639874884262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45959.639874884262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45959.639874884262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45959.639874884262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45959.639874884262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45959.639874884262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45959.639874884262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45959.639874884262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45959.639874884262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45959.639874884262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45959.639874884262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45959.639874884262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45959.639874884262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45959.639874884262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45959.639874884262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45959.639874884262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45959.639874884262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45959.639874884262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45959.639874884262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45959.639874884262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45959.639874884262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45959.639874884262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45959.639874884262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45959.639874884262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45959.639874884262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45959.639874884262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45959.639874884262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45959.639874884262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45959.639874884262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45959.639874884262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45959.639874884262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ref="G832:G895" ca="1" si="13">IFERROR(NOW()-F832,"-")</f>
        <v>45959.639874884262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45959.639874884262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45959.639874884262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45959.639874884262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45959.639874884262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45959.639874884262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45959.639874884262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45959.639874884262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45959.639874884262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45959.639874884262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45959.639874884262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45959.639874884262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45959.639874884262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45959.639874884262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45959.639874884262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45959.639874884262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45959.639874884262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45959.639874884262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45959.639874884262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45959.639874884262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45959.639874884262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45959.639874884262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45959.639874884262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45959.639874884262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45959.639874884262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45959.639874884262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45959.639874884262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45959.639874884262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45959.639874884262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45959.639874884262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45959.639874884262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45959.639874884262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45959.639874884262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45959.639874884262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45959.639874884262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45959.639874884262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45959.639874884262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45959.639874884262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45959.639874884262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45959.639874884262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45959.639874884262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45959.639874884262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45959.639874884262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45959.639874884262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45959.639874884262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45959.639874884262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45959.639874884262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45959.639874884262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45959.639874884262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45959.639874884262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45959.639874884262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45959.639874884262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45959.639874884262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45959.639874884262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45959.639874884262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45959.639874884262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45959.639874884262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45959.639874884262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45959.639874884262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45959.639874884262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45959.639874884262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45959.639874884262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45959.639874884262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45959.639874884262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ref="G896:G959" ca="1" si="14">IFERROR(NOW()-F896,"-")</f>
        <v>45959.639874884262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45959.639874884262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45959.639874884262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45959.639874884262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45959.639874884262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45959.639874884262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45959.639874884262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45959.639874884262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45959.639874884262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45959.639874884262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45959.639874884262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45959.639874884262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45959.639874884262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45959.639874884262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45959.639874884262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45959.639874884262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45959.639874884262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45959.639874884262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45959.639874884262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45959.639874884262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45959.639874884262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45959.639874884262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45959.639874884262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45959.639874884262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45959.639874884262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45959.639874884262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45959.639874884262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45959.639874884262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45959.639874884262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45959.639874884262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45959.639874884262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45959.639874884262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45959.639874884262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45959.639874884262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45959.639874884262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45959.639874884262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45959.639874884262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45959.639874884262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45959.639874884262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45959.639874884262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45959.639874884262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45959.639874884262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45959.639874884262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45959.639874884262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45959.639874884262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45959.639874884262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45959.639874884262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45959.639874884262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45959.639874884262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45959.639874884262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45959.639874884262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45959.639874884262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45959.639874884262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45959.639874884262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45959.639874884262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45959.639874884262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45959.639874884262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45959.639874884262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45959.639874884262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45959.639874884262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45959.639874884262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45959.639874884262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45959.639874884262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45959.639874884262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ref="G960:G1023" ca="1" si="15">IFERROR(NOW()-F960,"-")</f>
        <v>45959.639874884262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45959.639874884262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45959.639874884262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45959.639874884262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45959.639874884262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45959.639874884262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45959.639874884262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45959.639874884262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45959.639874884262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45959.639874884262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45959.639874884262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45959.639874884262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45959.639874884262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45959.639874884262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45959.639874884262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45959.639874884262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45959.639874884262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45959.639874884262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45959.639874884262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45959.639874884262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45959.639874884262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45959.639874884262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45959.639874884262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45959.639874884262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45959.639874884262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45959.639874884262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45959.639874884262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45959.639874884262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45959.639874884262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45959.639874884262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45959.639874884262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45959.639874884262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45959.639874884262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45959.639874884262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45959.639874884262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45959.639874884262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45959.639874884262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45959.639874884262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45959.639874884262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45959.639874884262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45959.639874884262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45959.639874884262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45959.639874884262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45959.639874884262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45959.639874884262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45959.639874884262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45959.639874884262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45959.639874884262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45959.639874884262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45959.639874884262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45959.639874884262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45959.639874884262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45959.639874884262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45959.639874884262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45959.639874884262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45959.639874884262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45959.639874884262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45959.639874884262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45959.639874884262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45959.639874884262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45959.639874884262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45959.639874884262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45959.639874884262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45959.639874884262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ref="G1024:G1087" ca="1" si="16">IFERROR(NOW()-F1024,"-")</f>
        <v>45959.639874884262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45959.639874884262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45959.639874884262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45959.639874884262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45959.639874884262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45959.639874884262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45959.639874884262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45959.639874884262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45959.639874884262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45959.639874884262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45959.639874884262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45959.639874884262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45959.639874884262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45959.639874884262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45959.639874884262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45959.639874884262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45959.639874884262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45959.639874884262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45959.639874884262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45959.639874884262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45959.639874884262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45959.639874884262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45959.639874884262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45959.639874884262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45959.639874884262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45959.639874884262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45959.639874884262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45959.639874884262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45959.639874884262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45959.639874884262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45959.639874884262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45959.639874884262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45959.639874884262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45959.639874884262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45959.639874884262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45959.639874884262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45959.639874884262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45959.639874884262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45959.639874884262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45959.639874884262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45959.639874884262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45959.639874884262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45959.639874884262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45959.639874884262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45959.639874884262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45959.639874884262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45959.639874884262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45959.639874884262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45959.639874884262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45959.639874884262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45959.639874884262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45959.639874884262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45959.639874884262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45959.639874884262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45959.639874884262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45959.639874884262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45959.639874884262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45959.639874884262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45959.639874884262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45959.639874884262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45959.639874884262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45959.639874884262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45959.639874884262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45959.639874884262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ref="G1088:G1102" ca="1" si="17">IFERROR(NOW()-F1088,"-")</f>
        <v>45959.639874884262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45959.639874884262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45959.639874884262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45959.639874884262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45959.639874884262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45959.639874884262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45959.639874884262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45959.639874884262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45959.639874884262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45959.639874884262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45959.639874884262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45959.639874884262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45959.639874884262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45959.639874884262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45959.639874884262</v>
      </c>
      <c r="H1102" s="22"/>
      <c r="I1102" s="19" t="str">
        <f>IFERROR(VLOOKUP(D1102,DB!A:F,6,0),"")</f>
        <v/>
      </c>
      <c r="J1102" s="18" t="str">
        <f>IFERROR(VLOOKUP(D1102,DB!A:G,7,0),"")</f>
        <v/>
      </c>
      <c r="K1102" s="46"/>
      <c r="L1102" s="23" t="str">
        <f>IFERROR(VLOOKUP(D1102,DB!A:I,9,0),"")</f>
        <v/>
      </c>
    </row>
  </sheetData>
  <dataValidations count="2">
    <dataValidation allowBlank="1" showInputMessage="1" showErrorMessage="1" sqref="E1" xr:uid="{5914219A-CB83-432D-936A-CC0CB6F3982A}"/>
    <dataValidation type="list" allowBlank="1" showInputMessage="1" showErrorMessage="1" sqref="E2:E110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7"/>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39117</v>
      </c>
      <c r="B2" s="94" t="str">
        <f>IFERROR(VLOOKUP(D2,DB!A:K,11,0),"")</f>
        <v>R4</v>
      </c>
      <c r="C2" s="97">
        <v>1</v>
      </c>
      <c r="D2" s="94" t="s">
        <v>35092</v>
      </c>
      <c r="E2" s="98" t="s">
        <v>39021</v>
      </c>
      <c r="F2" s="99">
        <v>45703.480717592596</v>
      </c>
      <c r="G2" s="100">
        <f ca="1">IFERROR(NOW()-F2,"")</f>
        <v>256.15915717591997</v>
      </c>
      <c r="H2" s="99">
        <v>45703.474768518521</v>
      </c>
      <c r="I2" s="99" t="str">
        <f>IFERROR(VLOOKUP(D2,DB!A:F,6,0),"")</f>
        <v>SCECO</v>
      </c>
      <c r="J2" s="99" t="str">
        <f>IFERROR(VLOOKUP(D2,DB!A:G,7,0),"")</f>
        <v>Dead</v>
      </c>
      <c r="K2" s="101" t="s">
        <v>39118</v>
      </c>
      <c r="L2" s="94" t="str">
        <f>IFERROR(VLOOKUP(D2,DB!A:I,9,0),"")</f>
        <v>Latis</v>
      </c>
    </row>
    <row r="3" spans="1:16" ht="15" customHeight="1">
      <c r="A3" s="119"/>
      <c r="B3" s="119" t="str">
        <f>IFERROR(VLOOKUP(D3,DB!A:K,11,0),"")</f>
        <v/>
      </c>
      <c r="C3" s="120"/>
      <c r="D3" s="121"/>
      <c r="E3" s="122"/>
      <c r="F3" s="123"/>
      <c r="G3" s="124">
        <f ca="1">IFERROR(NOW()-F3,"")</f>
        <v>45959.639874768516</v>
      </c>
      <c r="H3" s="123"/>
      <c r="I3" s="119" t="str">
        <f>IFERROR(VLOOKUP(D3,DB!A:F,6,0),"")</f>
        <v/>
      </c>
      <c r="J3" s="119" t="str">
        <f>IFERROR(VLOOKUP(D3,DB!A:G,7,0),"")</f>
        <v/>
      </c>
      <c r="K3" s="125"/>
      <c r="L3" s="121" t="str">
        <f>IFERROR(VLOOKUP(D3,DB!A:I,9,0),"")</f>
        <v/>
      </c>
    </row>
    <row r="4" spans="1:16" ht="15" customHeight="1">
      <c r="A4" s="119"/>
      <c r="B4" s="119" t="str">
        <f>IFERROR(VLOOKUP(D4,DB!A:K,11,0),"")</f>
        <v/>
      </c>
      <c r="C4" s="120"/>
      <c r="D4" s="121"/>
      <c r="E4" s="122"/>
      <c r="F4" s="123"/>
      <c r="G4" s="124">
        <f ca="1">IFERROR(NOW()-F4,"")</f>
        <v>45959.639874768516</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122"/>
      <c r="F5" s="123"/>
      <c r="G5" s="124">
        <f ca="1">IFERROR(NOW()-F5,"")</f>
        <v>45959.639874768516</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45959.639874768516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45959.639874768516</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45959.639874768516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45959.639874768516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45959.639874768516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45959.639874768516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45959.639874768516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45959.639874768516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45959.639874768516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45959.639874768516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45959.639874768516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45959.639874768516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45959.639874768516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45959.639874768516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45959.639874768516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45959.639874768516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45959.639874768516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45959.639874768516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45959.639874768516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45959.639874768516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45959.639874768516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45959.639874768516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45959.639874768516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45959.639874768516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45959.639874768516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45959.639874768516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45959.639874768516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45959.639874768516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45959.639874768516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45959.639874768516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45959.639874768516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45959.639874768516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45959.639874768516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45959.639874768516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45959.639874768516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45959.639874768516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45959.639874768516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45959.639874768516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45959.639874768516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45959.639874768516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45959.639874768516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45959.639874768516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45959.639874768516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45959.639874768516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45959.639874768516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45959.639874768516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45959.639874768516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45959.639874768516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45959.639874768516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45959.639874768516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45959.639874768516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45959.639874768516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45959.639874768516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45959.639874768516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45959.639874768516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45959.639874768516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45959.639874768516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45959.639874768516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45959.639874768516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45959.639874768516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45959.639874768516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45959.639874768516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45959.639874768516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45959.639874768516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45959.639874768516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45959.639874768516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45959.639874768516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45959.639874768516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45959.639874768516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45959.639874768516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45959.639874768516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45959.639874768516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45959.639874768516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45959.639874768516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45959.639874768516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45959.639874768516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45959.639874768516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45959.639874768516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45959.639874768516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45959.639874768516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45959.639874768516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45959.639874768516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45959.639874768516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45959.639874768516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45959.639874768516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45959.639874768516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45959.639874768516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45959.639874768516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45959.639874768516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45959.639874768516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45959.639874768516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45959.639874768516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45959.639874768516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45959.639874768516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45959.639874768516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45959.639874768516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45959.639874768516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45959.639874768516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45959.639874768516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45959.639874768516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45959.639874768516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45959.639874768516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45959.639874768516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45959.639874768516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45959.639874768516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45959.639874768516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45959.639874768516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45959.639874768516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45959.639874768516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45959.639874768516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45959.639874768516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45959.639874768516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45959.639874768516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45959.639874768516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45959.639874768516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45959.639874768516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45959.639874768516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45959.639874768516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45959.639874768516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45959.639874768516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45959.639874768516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45959.639874768516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45959.639874768516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45959.639874768516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45959.639874768516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45959.639874768516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45959.639874768516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45959.639874768516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45959.639874768516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45959.639874768516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45959.639874768516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45959.639874768516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45959.639874768516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45959.639874768516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45959.639874768516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45959.639874768516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45959.639874768516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45959.639874768516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45959.639874768516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45959.639874768516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45959.639874768516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45959.639874768516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45959.639874768516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45959.639874768516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45959.639874768516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45959.639874768516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45959.639874768516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45959.639874768516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45959.639874768516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45959.639874768516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45959.639874768516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45959.639874768516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45959.639874768516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45959.639874768516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45959.639874768516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45959.639874768516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45959.639874768516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45959.639874768516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45959.639874768516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45959.639874768516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45959.639874768516</v>
      </c>
      <c r="H166" s="123"/>
      <c r="I166" s="119" t="str">
        <f>IFERROR(VLOOKUP(D166,DB!A:F,6,0),"")</f>
        <v/>
      </c>
      <c r="J166" s="119" t="str">
        <f>IFERROR(VLOOKUP(D166,DB!A:G,7,0),"")</f>
        <v/>
      </c>
      <c r="K166" s="125"/>
      <c r="L166" s="121" t="str">
        <f>IFERROR(VLOOKUP(D166,DB!A:I,9,0),"")</f>
        <v/>
      </c>
    </row>
    <row r="167" spans="1:12" ht="15" customHeight="1">
      <c r="A167" s="126"/>
      <c r="B167" s="126" t="str">
        <f>IFERROR(VLOOKUP(D167,DB!A:K,11,0),"")</f>
        <v/>
      </c>
      <c r="C167" s="127"/>
      <c r="D167" s="128"/>
      <c r="E167" s="129"/>
      <c r="F167" s="130"/>
      <c r="G167" s="131">
        <f ca="1">IFERROR(NOW()-F167,"")</f>
        <v>45959.639874768516</v>
      </c>
      <c r="H167" s="130"/>
      <c r="I167" s="126" t="str">
        <f>IFERROR(VLOOKUP(D167,DB!A:F,6,0),"")</f>
        <v/>
      </c>
      <c r="J167" s="126" t="str">
        <f>IFERROR(VLOOKUP(D167,DB!A:G,7,0),"")</f>
        <v/>
      </c>
      <c r="K167" s="132"/>
      <c r="L167" s="128" t="str">
        <f>IFERROR(VLOOKUP(D167,DB!A:I,9,0),"")</f>
        <v/>
      </c>
    </row>
  </sheetData>
  <dataValidations count="2">
    <dataValidation allowBlank="1" showInputMessage="1" showErrorMessage="1" sqref="E1" xr:uid="{A4F81451-56CC-4543-9497-104C4E44EE4B}"/>
    <dataValidation type="list" allowBlank="1" showInputMessage="1" showErrorMessage="1" sqref="E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2"/>
  <sheetViews>
    <sheetView tabSelected="1"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39119</v>
      </c>
      <c r="B2" s="37" t="str">
        <f>IFERROR(VLOOKUP(D2,DB!A:K,11,0),"")</f>
        <v>R5</v>
      </c>
      <c r="C2" s="37">
        <v>3</v>
      </c>
      <c r="D2" s="118" t="s">
        <v>36011</v>
      </c>
      <c r="E2" s="37" t="s">
        <v>39021</v>
      </c>
      <c r="F2" s="38">
        <v>45891.832060185188</v>
      </c>
      <c r="G2" s="144">
        <f ca="1">IFERROR(NOW()-F2,"")</f>
        <v>67.807814583327854</v>
      </c>
      <c r="H2" s="38">
        <v>45891.790393518517</v>
      </c>
      <c r="I2" s="37" t="str">
        <f>IFERROR(VLOOKUP(D2,DB!A:F,6,0),"")</f>
        <v>Generator-SG</v>
      </c>
      <c r="J2" s="37" t="str">
        <f>IFERROR(VLOOKUP(D2,DB!A:G,7,0),"")</f>
        <v>Vandalized</v>
      </c>
      <c r="K2" s="37" t="s">
        <v>39120</v>
      </c>
      <c r="L2" s="37" t="str">
        <f>IFERROR(VLOOKUP(D2,DB!A:I,9,0),"")</f>
        <v>Latis</v>
      </c>
      <c r="M2" s="117"/>
    </row>
    <row r="3" spans="1:13" ht="30.75">
      <c r="A3" s="37" t="s">
        <v>39121</v>
      </c>
      <c r="B3" s="37" t="str">
        <f>IFERROR(VLOOKUP(D3,DB!A:K,11,0),"")</f>
        <v>R5</v>
      </c>
      <c r="C3" s="37">
        <v>1</v>
      </c>
      <c r="D3" s="37" t="s">
        <v>33268</v>
      </c>
      <c r="E3" s="37" t="s">
        <v>39104</v>
      </c>
      <c r="F3" s="38">
        <v>45926.188877314817</v>
      </c>
      <c r="G3" s="144">
        <f t="shared" ref="G3" ca="1" si="0">IFERROR(NOW()-F3,"")</f>
        <v>33.450997453699529</v>
      </c>
      <c r="H3" s="38">
        <v>45926.158159722225</v>
      </c>
      <c r="I3" s="37" t="str">
        <f>IFERROR(VLOOKUP(D3,DB!A:F,6,0),"")</f>
        <v>SCECO</v>
      </c>
      <c r="J3" s="37" t="str">
        <f>IFERROR(VLOOKUP(D3,DB!A:G,7,0),"")</f>
        <v>Good</v>
      </c>
      <c r="K3" s="37" t="s">
        <v>39122</v>
      </c>
      <c r="L3" s="37" t="str">
        <f>IFERROR(VLOOKUP(D3,DB!A:I,9,0),"")</f>
        <v>Latis</v>
      </c>
      <c r="M3" s="117"/>
    </row>
    <row r="4" spans="1:13" ht="48" customHeight="1">
      <c r="A4" s="152" t="s">
        <v>39123</v>
      </c>
      <c r="B4" s="152" t="str">
        <f>IFERROR(VLOOKUP(D4,DB!A:K,11,0),"")</f>
        <v>R5</v>
      </c>
      <c r="C4" s="152">
        <v>1</v>
      </c>
      <c r="D4" s="152" t="s">
        <v>34758</v>
      </c>
      <c r="E4" s="152" t="s">
        <v>39104</v>
      </c>
      <c r="F4" s="153">
        <v>45948.661111111112</v>
      </c>
      <c r="G4" s="154">
        <f ca="1">IFERROR(NOW()-F4,"")</f>
        <v>10.978763657403761</v>
      </c>
      <c r="H4" s="153">
        <v>45948.661111111112</v>
      </c>
      <c r="I4" s="152" t="str">
        <f>IFERROR(VLOOKUP(D4,DB!A:F,6,0),"")</f>
        <v>SCECO</v>
      </c>
      <c r="J4" s="152" t="str">
        <f>IFERROR(VLOOKUP(D4,DB!A:G,7,0),"")</f>
        <v>Dead</v>
      </c>
      <c r="K4" s="152" t="s">
        <v>39124</v>
      </c>
      <c r="L4" s="152" t="str">
        <f>IFERROR(VLOOKUP(D4,DB!A:I,9,0),"")</f>
        <v>Latis</v>
      </c>
    </row>
    <row r="5" spans="1:13" ht="15">
      <c r="A5" s="152"/>
      <c r="B5" s="152" t="str">
        <f>IFERROR(VLOOKUP(D5,DB!A:K,11,0),"")</f>
        <v/>
      </c>
      <c r="C5" s="152"/>
      <c r="D5"/>
      <c r="E5" s="152"/>
      <c r="F5" s="153"/>
      <c r="G5" s="154">
        <f ca="1">IFERROR(NOW()-F5,"")</f>
        <v>45959.639874768516</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45959.639874768516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45959.639874768516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45959.639874768516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45959.639874768516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45959.639874768516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45959.639874768516</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45959.639874768516</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45959.639874768516</v>
      </c>
      <c r="H13" s="153"/>
      <c r="I13" s="152" t="str">
        <f>IFERROR(VLOOKUP(D13,DB!A:F,6,0),"")</f>
        <v/>
      </c>
      <c r="J13" s="152" t="str">
        <f>IFERROR(VLOOKUP(D13,DB!A:G,7,0),"")</f>
        <v/>
      </c>
      <c r="K13" s="152"/>
      <c r="L13" s="152" t="str">
        <f>IFERROR(VLOOKUP(D13,DB!A:I,9,0),"")</f>
        <v/>
      </c>
    </row>
    <row r="14" spans="1:13" ht="15.75">
      <c r="A14" s="152"/>
      <c r="B14" s="152" t="str">
        <f>IFERROR(VLOOKUP(D14,DB!A:K,11,0),"")</f>
        <v/>
      </c>
      <c r="C14" s="152"/>
      <c r="D14" s="169"/>
      <c r="E14" s="152"/>
      <c r="F14" s="153"/>
      <c r="G14" s="154">
        <f ca="1">IFERROR(NOW()-F14,"")</f>
        <v>45959.639874768516</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45959.639874768516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45959.639874768516</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45959.639874768516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45959.639874768516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45959.639874768516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45959.639874768516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45959.639874768516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45959.639874768516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45959.639874768516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45959.639874768516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45959.639874768516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45959.639874768516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45959.639874768516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45959.639874768516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45959.639874768516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45959.639874768516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45959.639874768516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45959.639874768516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45959.639874768516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45959.639874768516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45959.639874768516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45959.639874768516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45959.639874768516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45959.639874768516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45959.639874768516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45959.639874768516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45959.639874768516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45959.639874768516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45959.639874768516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45959.639874768516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45959.639874768516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45959.639874768516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45959.639874768516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45959.639874768516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45959.639874768516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45959.639874768516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45959.639874768516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45959.639874768516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45959.639874768516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45959.639874768516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45959.639874768516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45959.639874768516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45959.639874768516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45959.639874768516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45959.639874768516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45959.639874768516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45959.639874768516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45959.639874768516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45959.639874768516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45959.639874768516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45959.639874768516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45959.639874768516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45959.639874768516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45959.639874768516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45959.639874768516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45959.639874768516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45959.639874768516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45959.639874768516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45959.639874768516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45959.639874768516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45959.639874768516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45959.639874768516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45959.639874768516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45959.639874768516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45959.639874768516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45959.639874768516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45959.639874768516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45959.639874768516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45959.639874768516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45959.639874768516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45959.639874768516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45959.639874768516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45959.639874768516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45959.639874768516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45959.639874768516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45959.639874768516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45959.639874768516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45959.639874768516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45959.639874768516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45959.639874768516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45959.639874768516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45959.639874768516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45959.639874768516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45959.639874768516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45959.639874768516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45959.639874768516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45959.639874768516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45959.639874768516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45959.639874768516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45959.639874768516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45959.639874768516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45959.639874768516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45959.639874768516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45959.639874768516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45959.639874768516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45959.639874768516</v>
      </c>
      <c r="H110" s="153"/>
      <c r="I110" s="152" t="str">
        <f>IFERROR(VLOOKUP(D110,DB!A:F,6,0),"")</f>
        <v/>
      </c>
      <c r="J110" s="152" t="str">
        <f>IFERROR(VLOOKUP(D110,DB!A:G,7,0),"")</f>
        <v/>
      </c>
      <c r="K110" s="152"/>
      <c r="L110" s="152" t="str">
        <f>IFERROR(VLOOKUP(D110,DB!A:I,9,0),"")</f>
        <v/>
      </c>
    </row>
    <row r="111" spans="1:12" ht="15">
      <c r="A111" s="158"/>
      <c r="B111" s="158" t="str">
        <f>IFERROR(VLOOKUP(D111,DB!A:K,11,0),"")</f>
        <v/>
      </c>
      <c r="C111" s="158"/>
      <c r="D111" s="158"/>
      <c r="E111" s="158"/>
      <c r="F111" s="159"/>
      <c r="G111" s="160">
        <f ca="1">IFERROR(NOW()-F111,"")</f>
        <v>45959.639874768516</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45959.639874768516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45959.639874768516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45959.639874768516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45959.639874768516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45959.639874768516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45959.639874768516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45959.639874768516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45959.639874768516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45959.639874768516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45959.639874768516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45959.639874768516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45959.639874768516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45959.639874768516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45959.639874768516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45959.639874768516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45959.639874768516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45959.639874768516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45959.639874768516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45959.639874768516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45959.639874768516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45959.639874768516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45959.639874768516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45959.639874768516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45959.639874768516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45959.639874768516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45959.639874768516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45959.639874768516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45959.639874768516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45959.639874768516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45959.639874768516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45959.639874768516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45959.639874768516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45959.639874768516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45959.639874768516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45959.639874768516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45959.639874768516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45959.639874768516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45959.639874768516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45959.639874768516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45959.639874768516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45959.639874768516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45959.639874768516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45959.639874768516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45959.639874768516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45959.639874768516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45959.639874768516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45959.639874768516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45959.639874768516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45959.639874768516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45959.639874768516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45959.639874768516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45959.639874768516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45959.639874768516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45959.639874768516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45959.639874768516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45959.639874768516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45959.639874768516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45959.639874768516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45959.639874768516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45959.639874768516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45959.639874768516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45959.639874768516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45959.639874768516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45959.639874768516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45959.639874768516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45959.639874768516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45959.639874768516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45959.639874768516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45959.639874768516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45959.639874768516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45959.639874768516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45959.639874768516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45959.639874768516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45959.639874768516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45959.639874768516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45959.639874768516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45959.639874768516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45959.639874768516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45959.639874768516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45959.639874768516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45959.639874768516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45959.639874768516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45959.639874768516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45959.639874768516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45959.639874768516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45959.639874768516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45959.639874768516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45959.639874768516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45959.639874768516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45959.639874768516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45959.639874768516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45959.639874768516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45959.639874768516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45959.639874768516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45959.639874768516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45959.639874768516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45959.639874768516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45959.639874768516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45959.639874768516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45959.639874768516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45959.639874768516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45959.639874768516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45959.639874768516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45959.639874768516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45959.639874768516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45959.639874768516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45959.639874768516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45959.639874768516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45959.639874768516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45959.639874768516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45959.639874768516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45959.639874768516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45959.639874768516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45959.639874768516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45959.639874768516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45959.639874768516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45959.639874768516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45959.639874768516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45959.639874768516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45959.639874768516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45959.639874768516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45959.639874768516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45959.639874768516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45959.639874768516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45959.639874768516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45959.639874768516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45959.639874768516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45959.639874768516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45959.639874768516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45959.639874768516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45959.639874768516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45959.639874768516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45959.639874768516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45959.639874768516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45959.639874768516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45959.639874768516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45959.639874768516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45959.639874768516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45959.639874768516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45959.639874768516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45959.639874768516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45959.639874768516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45959.639874768516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45959.639874768516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45959.639874768516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45959.639874768516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45959.639874768516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45959.639874768516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45959.639874768516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45959.639874768516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45959.639874768516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45959.639874768516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45959.639874768516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45959.639874768516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45959.639874768516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45959.639874768516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45959.639874768516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45959.639874768516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45959.639874768516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45959.639874768516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45959.639874768516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45959.639874768516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45959.639874768516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45959.639874768516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45959.639874768516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45959.639874768516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45959.639874768516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45959.639874768516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45959.639874768516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45959.639874768516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45959.639874768516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45959.639874768516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45959.639874768516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45959.639874768516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45959.639874768516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45959.639874768516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45959.639874768516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45959.639874768516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45959.639874768516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45959.639874768516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45959.639874768516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45959.639874768516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45959.639874768516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45959.639874768516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45959.639874768516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45959.639874768516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45959.639874768516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45959.639874768516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45959.639874768516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45959.639874768516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45959.639874768516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45959.639874768516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45959.639874768516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45959.639874768516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45959.639874768516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45959.639874768516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45959.639874768516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45959.639874768516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45959.639874768516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45959.639874768516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45959.639874768516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45959.639874768516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45959.639874768516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45959.639874768516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45959.639874768516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45959.639874768516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45959.639874768516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45959.639874768516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45959.639874768516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45959.639874768516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45959.639874768516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45959.639874768516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45959.639874768516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45959.639874768516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45959.639874768516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45959.639874768516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45959.639874768516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45959.639874768516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45959.639874768516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45959.639874768516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45959.639874768516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45959.639874768516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45959.639874768516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45959.639874768516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45959.639874768516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45959.639874768516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45959.639874768516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45959.639874768516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45959.639874768516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45959.639874768516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45959.639874768516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45959.639874768516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45959.639874768516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45959.639874768516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45959.639874768516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45959.639874768516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45959.639874768516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45959.639874768516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45959.639874768516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45959.639874768516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45959.639874768516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45959.639874768516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45959.639874768516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45959.639874768516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45959.639874768516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45959.639874768516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45959.639874768516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45959.639874768516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45959.639874768516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45959.639874768516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45959.639874768516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45959.639874768516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45959.639874768516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45959.639874768516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45959.639874768516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45959.639874768516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45959.639874768516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45959.639874768516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45959.639874768516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45959.639874768516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45959.639874768516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45959.639874768516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45959.639874768516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45959.639874768516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45959.639874768516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45959.639874768516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45959.639874768516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45959.639874768516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45959.639874768516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45959.639874768516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45959.639874768516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45959.639874768516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45959.639874768516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45959.639874768516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45959.639874768516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45959.639874768516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45959.639874768516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45959.639874768516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45959.639874768516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45959.639874768516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45959.639874768516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45959.639874768516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45959.639874768516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45959.639874768516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45959.639874768516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45959.639874768516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45959.639874768516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45959.639874768516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45959.639874768516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45959.639874768516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45959.639874768516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45959.639874768516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45959.639874768516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45959.639874768516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45959.639874768516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45959.639874768516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45959.639874768516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45959.639874768516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45959.639874768516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45959.639874768516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45959.639874768516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45959.639874768516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45959.639874768516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45959.639874768516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45959.639874768516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45959.639874768516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45959.639874768516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45959.639874768516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45959.639874768516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45959.639874768516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45959.639874768516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45959.639874768516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45959.639874768516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45959.639874768516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45959.639874768516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45959.639874768516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45959.639874768516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45959.639874768516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45959.639874768516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45959.639874768516</v>
      </c>
      <c r="H431" s="159"/>
      <c r="I431" s="158" t="str">
        <f>IFERROR(VLOOKUP(D431,DB!A:F,6,0),"")</f>
        <v/>
      </c>
      <c r="J431" s="158" t="str">
        <f>IFERROR(VLOOKUP(D431,DB!A:G,7,0),"")</f>
        <v/>
      </c>
      <c r="K431" s="158"/>
      <c r="L431" s="158" t="str">
        <f>IFERROR(VLOOKUP(D431,DB!A:I,9,0),"")</f>
        <v/>
      </c>
    </row>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41" ht="15"/>
    <row r="542" ht="15"/>
    <row r="544" ht="15"/>
    <row r="545" ht="15"/>
    <row r="546" ht="15"/>
    <row r="547" ht="15"/>
    <row r="549" ht="15"/>
    <row r="550" ht="15"/>
    <row r="557" ht="15"/>
    <row r="558" ht="15"/>
    <row r="559" ht="15"/>
    <row r="560" ht="15"/>
    <row r="561" ht="15"/>
    <row r="562" ht="15"/>
    <row r="565" ht="15"/>
    <row r="566" ht="15"/>
    <row r="567" ht="15"/>
    <row r="568" ht="15"/>
    <row r="569" ht="15"/>
    <row r="570" ht="15"/>
    <row r="571" ht="15"/>
    <row r="572" ht="15"/>
    <row r="573" ht="15"/>
    <row r="574" ht="15"/>
    <row r="575" ht="15"/>
    <row r="576"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2" ht="15"/>
    <row r="633" ht="15"/>
    <row r="670" ht="15"/>
    <row r="671" ht="15"/>
    <row r="672" ht="15"/>
    <row r="673" ht="15"/>
    <row r="674" ht="15"/>
    <row r="675" ht="15"/>
    <row r="676" ht="15"/>
    <row r="677" ht="15"/>
    <row r="678" ht="15"/>
    <row r="679"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60" ht="15"/>
    <row r="761" ht="15"/>
    <row r="762" ht="15"/>
    <row r="764" ht="15"/>
    <row r="765"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8" ht="15"/>
    <row r="799" ht="15"/>
    <row r="969" ht="15"/>
    <row r="970" ht="15"/>
    <row r="971" ht="15"/>
    <row r="972" ht="15"/>
    <row r="973" ht="15"/>
    <row r="974" ht="15"/>
    <row r="980" ht="15"/>
    <row r="981" ht="15"/>
    <row r="982" ht="15"/>
    <row r="983" ht="15"/>
    <row r="984" ht="15"/>
    <row r="985" ht="15"/>
    <row r="986"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7" ht="15"/>
    <row r="1038" ht="15"/>
    <row r="1044" ht="15"/>
    <row r="1045" ht="15"/>
    <row r="1047" ht="15"/>
    <row r="1048" ht="15"/>
    <row r="1049" ht="15"/>
    <row r="1050" ht="15"/>
    <row r="1051" ht="15"/>
    <row r="1052" ht="15"/>
    <row r="1053" ht="15"/>
    <row r="1055" ht="15"/>
    <row r="1056" ht="15"/>
    <row r="1057"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6" ht="15"/>
    <row r="1127" ht="15"/>
    <row r="1128" ht="15"/>
    <row r="1129" ht="15"/>
    <row r="1130" ht="15"/>
    <row r="1131" ht="15"/>
    <row r="1132" ht="15"/>
    <row r="1133" ht="15"/>
    <row r="1134" ht="15"/>
    <row r="1135" ht="15"/>
    <row r="1136" ht="15"/>
    <row r="1137" ht="15"/>
    <row r="1138" ht="15"/>
    <row r="1139" ht="15"/>
    <row r="1141" ht="15"/>
    <row r="1142" ht="15"/>
    <row r="1143" ht="15"/>
    <row r="1144" ht="15"/>
    <row r="1145" ht="15"/>
    <row r="1146" ht="15"/>
    <row r="1147" ht="15"/>
    <row r="1148" ht="15"/>
    <row r="1149" ht="15"/>
    <row r="1150" ht="15"/>
    <row r="1151" ht="15"/>
    <row r="1152" ht="15"/>
    <row r="1155" ht="15"/>
    <row r="1156" ht="15"/>
    <row r="1157" ht="15"/>
    <row r="1158" ht="15"/>
    <row r="1159" ht="15"/>
    <row r="1160" ht="15"/>
    <row r="1161" ht="15"/>
    <row r="1163" ht="15"/>
    <row r="1164" ht="15"/>
    <row r="1165" ht="15"/>
    <row r="1166" ht="15"/>
    <row r="1167" ht="15"/>
    <row r="1168" ht="15"/>
    <row r="1169" ht="15"/>
    <row r="1170" ht="15"/>
    <row r="1171" ht="15"/>
    <row r="1172" ht="15"/>
    <row r="1173" ht="15"/>
    <row r="1175" ht="15"/>
    <row r="1176" ht="15"/>
    <row r="1177" ht="15"/>
    <row r="1178" ht="15"/>
    <row r="1179" ht="15"/>
    <row r="1180" ht="15"/>
    <row r="1181" ht="15"/>
    <row r="1182" ht="15"/>
    <row r="1183" ht="15"/>
    <row r="1184" ht="15"/>
    <row r="1192" ht="15"/>
    <row r="1193" ht="15"/>
    <row r="1196" ht="15"/>
    <row r="1197" ht="15"/>
    <row r="1198" ht="15"/>
    <row r="1199" ht="15"/>
    <row r="1200" ht="15"/>
    <row r="1201" ht="15"/>
    <row r="1202" ht="15"/>
    <row r="1203" ht="15"/>
    <row r="1206" ht="15"/>
    <row r="1207" ht="15"/>
    <row r="1208" ht="15"/>
    <row r="1209" ht="15"/>
    <row r="1210" ht="15"/>
    <row r="1211" ht="15"/>
    <row r="1212" ht="15"/>
    <row r="1213" ht="15"/>
    <row r="1214" ht="15"/>
    <row r="1215" ht="15"/>
    <row r="1216" ht="15"/>
    <row r="1217" ht="15"/>
    <row r="1219" ht="15"/>
    <row r="1220" ht="15"/>
    <row r="1221" ht="15"/>
    <row r="1224" ht="15"/>
    <row r="1226" ht="15"/>
    <row r="1228" ht="15"/>
    <row r="1231" ht="15"/>
    <row r="1232" ht="15"/>
    <row r="1233" ht="15"/>
    <row r="1235" ht="15"/>
    <row r="1237" ht="15"/>
    <row r="1238" ht="15"/>
    <row r="1239" ht="15"/>
    <row r="1240" ht="15"/>
    <row r="1241" ht="15"/>
    <row r="1243" ht="15"/>
    <row r="1244" ht="15"/>
    <row r="1245" ht="15"/>
    <row r="1246" ht="15"/>
    <row r="1248" ht="15"/>
    <row r="1250" ht="15"/>
    <row r="1251" ht="15"/>
    <row r="1253" ht="15"/>
    <row r="1254" ht="15"/>
    <row r="1255" ht="15"/>
    <row r="1256" ht="15"/>
    <row r="1258" ht="15"/>
    <row r="1260" ht="15"/>
    <row r="1261" ht="15"/>
    <row r="1262" ht="15"/>
    <row r="1263" ht="15"/>
    <row r="1265" ht="15"/>
    <row r="1266" ht="15"/>
    <row r="1267" ht="15"/>
    <row r="1268" ht="15"/>
    <row r="1269" ht="15"/>
    <row r="1270" ht="15"/>
    <row r="1271" ht="15"/>
    <row r="1274" ht="15"/>
    <row r="1276" ht="15"/>
    <row r="1277" ht="15"/>
    <row r="1278" ht="15"/>
    <row r="1279" ht="15"/>
    <row r="1280" ht="15"/>
    <row r="1281" ht="15"/>
    <row r="1282" ht="15"/>
    <row r="1283" ht="15"/>
    <row r="1286" ht="15"/>
    <row r="1287" ht="15"/>
    <row r="1289" ht="15"/>
    <row r="1291" ht="15"/>
    <row r="1292" ht="15"/>
    <row r="1293" ht="15"/>
    <row r="1294" ht="15"/>
    <row r="1295" ht="15"/>
    <row r="1299" ht="15"/>
    <row r="1300" ht="15"/>
    <row r="1302" ht="15"/>
  </sheetData>
  <dataValidations count="2">
    <dataValidation allowBlank="1" showInputMessage="1" showErrorMessage="1" sqref="E1" xr:uid="{920C6338-E771-4DAE-8C89-92A9093EA4DE}"/>
    <dataValidation type="list" allowBlank="1" showInputMessage="1" showErrorMessage="1" sqref="E2:E43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4"/>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39125</v>
      </c>
      <c r="B2" s="103" t="str">
        <f>IFERROR(VLOOKUP(D2,DB!A:K,11,0),"")</f>
        <v>R6</v>
      </c>
      <c r="C2" s="105">
        <v>7</v>
      </c>
      <c r="D2" s="103" t="s">
        <v>34903</v>
      </c>
      <c r="E2" s="106" t="s">
        <v>39126</v>
      </c>
      <c r="F2" s="107">
        <v>45959.585532407407</v>
      </c>
      <c r="G2" s="77">
        <f ca="1">IFERROR(NOW()-F2,"-")</f>
        <v>5.4342361108865589E-2</v>
      </c>
      <c r="H2" s="107">
        <v>45959.585532407407</v>
      </c>
      <c r="I2" s="103" t="str">
        <f>IFERROR(VLOOKUP(D2,DB!A:F,6,0),"")</f>
        <v>SCECO</v>
      </c>
      <c r="J2" s="102" t="str">
        <f>IFERROR(VLOOKUP(D2,DB!A:G,7,0),"")</f>
        <v>Vandalized</v>
      </c>
      <c r="K2" s="108" t="s">
        <v>39127</v>
      </c>
      <c r="L2" s="109" t="str">
        <f>IFERROR(VLOOKUP(D2,DB!A:I,9,0),"")</f>
        <v>Latis</v>
      </c>
    </row>
    <row r="3" spans="1:16383" ht="31.5" customHeight="1">
      <c r="A3" s="104" t="s">
        <v>39128</v>
      </c>
      <c r="B3" s="103" t="str">
        <f>IFERROR(VLOOKUP(D3,DB!A:K,11,0),"")</f>
        <v>R6</v>
      </c>
      <c r="C3" s="105">
        <v>2</v>
      </c>
      <c r="D3" s="103" t="s">
        <v>35967</v>
      </c>
      <c r="E3" s="106" t="s">
        <v>39021</v>
      </c>
      <c r="F3" s="107"/>
      <c r="G3" s="77">
        <f ca="1">IFERROR(NOW()-F3,"-")</f>
        <v>45959.639874768516</v>
      </c>
      <c r="H3" s="107">
        <v>45959.565659722219</v>
      </c>
      <c r="I3" s="103" t="str">
        <f>IFERROR(VLOOKUP(D3,DB!A:F,6,0),"")</f>
        <v>SCECO</v>
      </c>
      <c r="J3" s="102" t="str">
        <f>IFERROR(VLOOKUP(D3,DB!A:G,7,0),"")</f>
        <v>Dead</v>
      </c>
      <c r="K3" s="108" t="s">
        <v>39129</v>
      </c>
      <c r="L3" s="109" t="str">
        <f>IFERROR(VLOOKUP(D3,DB!A:I,9,0),"")</f>
        <v>Latis</v>
      </c>
    </row>
    <row r="4" spans="1:16383" ht="31.5" customHeight="1">
      <c r="A4" s="104" t="s">
        <v>39128</v>
      </c>
      <c r="B4" s="103" t="str">
        <f>IFERROR(VLOOKUP(D4,DB!A:K,11,0),"")</f>
        <v>R6</v>
      </c>
      <c r="C4" s="105">
        <v>1</v>
      </c>
      <c r="D4" s="103" t="s">
        <v>35750</v>
      </c>
      <c r="E4" s="106" t="s">
        <v>39021</v>
      </c>
      <c r="F4" s="107"/>
      <c r="G4" s="77">
        <f ca="1">IFERROR(NOW()-F4,"-")</f>
        <v>45959.639874768516</v>
      </c>
      <c r="H4" s="107">
        <v>45959.550497685188</v>
      </c>
      <c r="I4" s="103" t="str">
        <f>IFERROR(VLOOKUP(D4,DB!A:F,6,0),"")</f>
        <v>SCECO</v>
      </c>
      <c r="J4" s="102" t="str">
        <f>IFERROR(VLOOKUP(D4,DB!A:G,7,0),"")</f>
        <v>Vandalized</v>
      </c>
      <c r="K4" s="108" t="s">
        <v>39130</v>
      </c>
      <c r="L4" s="109" t="str">
        <f>IFERROR(VLOOKUP(D4,DB!A:I,9,0),"")</f>
        <v>Latis</v>
      </c>
    </row>
    <row r="5" spans="1:16383" ht="31.5" customHeight="1">
      <c r="A5" s="104" t="s">
        <v>39128</v>
      </c>
      <c r="B5" s="103" t="str">
        <f>IFERROR(VLOOKUP(D5,DB!A:K,11,0),"")</f>
        <v>R6</v>
      </c>
      <c r="C5" s="105">
        <v>1</v>
      </c>
      <c r="D5" s="103" t="s">
        <v>35039</v>
      </c>
      <c r="E5" s="106" t="s">
        <v>39021</v>
      </c>
      <c r="F5" s="107"/>
      <c r="G5" s="77">
        <f ca="1">IFERROR(NOW()-F5,"-")</f>
        <v>45959.639874768516</v>
      </c>
      <c r="H5" s="107">
        <v>45959.551666666666</v>
      </c>
      <c r="I5" s="103" t="str">
        <f>IFERROR(VLOOKUP(D5,DB!A:F,6,0),"")</f>
        <v>SCECO</v>
      </c>
      <c r="J5" s="102" t="str">
        <f>IFERROR(VLOOKUP(D5,DB!A:G,7,0),"")</f>
        <v>Vandalized</v>
      </c>
      <c r="K5" s="108" t="s">
        <v>39131</v>
      </c>
      <c r="L5" s="109" t="str">
        <f>IFERROR(VLOOKUP(D5,DB!A:I,9,0),"")</f>
        <v>Latis</v>
      </c>
    </row>
    <row r="6" spans="1:16383" ht="31.5" customHeight="1">
      <c r="A6" s="104"/>
      <c r="B6" s="103" t="str">
        <f>IFERROR(VLOOKUP(D6,DB!A:K,11,0),"")</f>
        <v/>
      </c>
      <c r="C6" s="105"/>
      <c r="D6" s="103"/>
      <c r="E6" s="106"/>
      <c r="F6" s="107"/>
      <c r="G6" s="77">
        <f ca="1">IFERROR(NOW()-F6,"-")</f>
        <v>45959.639874768516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45959.639874768516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71"/>
      <c r="E8" s="106"/>
      <c r="F8" s="107"/>
      <c r="G8" s="77">
        <f ca="1">IFERROR(NOW()-F8,"-")</f>
        <v>45959.639874768516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71"/>
      <c r="E9" s="106"/>
      <c r="F9" s="107"/>
      <c r="G9" s="77">
        <f ca="1">IFERROR(NOW()-F9,"-")</f>
        <v>45959.639874768516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45959.639874768516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45959.639874768516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45959.639874768516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45959.639874768516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45959.639874768516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45959.639874768516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45959.639874768516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45959.639874768516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45959.639874768516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45959.639874768516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45959.639874768516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45959.639874768516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45959.639874768516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45959.639874768516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45959.639874768516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45959.639874768516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45959.639874768516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45959.639874768516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45959.639874768516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45959.639874768516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45959.639874768516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45959.639874768516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45959.639874768516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45959.639874768516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45959.639874768516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45959.639874768516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45959.639874768516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45959.639874768516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45959.639874768516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45959.639874768516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45959.639874768516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45959.639874768516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45959.639874768516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45959.639874768516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45959.639874768516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45959.639874768516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45959.639874768516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45959.639874768516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45959.639874768516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45959.639874768516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45959.639874768516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45959.639874768516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45959.639874768516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45959.639874768516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45959.639874768516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45959.639874768516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45959.639874768516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45959.639874768516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45959.639874768516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45959.639874768516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45959.639874768516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45959.639874768516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45959.639874768516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45959.639874768516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45959.639874768516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45959.639874768516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45959.639874768516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45959.639874768516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45959.639874768516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45959.639874768516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45959.639874768516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45959.639874768516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45959.639874768516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45959.639874768516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45959.639874768516</v>
      </c>
      <c r="H74" s="107"/>
      <c r="I74" s="103" t="str">
        <f>IFERROR(VLOOKUP(D74,DB!A:F,6,0),"")</f>
        <v/>
      </c>
      <c r="J74" s="102" t="str">
        <f>IFERROR(VLOOKUP(D74,DB!A:G,7,0),"")</f>
        <v/>
      </c>
      <c r="K74" s="108"/>
      <c r="L74" s="109" t="str">
        <f>IFERROR(VLOOKUP(D74,DB!A:I,9,0),"")</f>
        <v/>
      </c>
    </row>
  </sheetData>
  <dataValidations count="2">
    <dataValidation allowBlank="1" showInputMessage="1" showErrorMessage="1" sqref="E1" xr:uid="{380493DB-286A-4683-AF55-C78F04945A49}"/>
    <dataValidation type="list" allowBlank="1" showInputMessage="1" showErrorMessage="1" sqref="E2:E7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2025-10-29T12:21:26Z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