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501" documentId="13_ncr:1_{F6CB121F-512D-4AA6-A0C1-0FB36C537598}" xr6:coauthVersionLast="47" xr6:coauthVersionMax="47" xr10:uidLastSave="{794063CE-9D0C-46F7-9A25-773518093269}"/>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9" i="1" l="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alcChain>
</file>

<file path=xl/sharedStrings.xml><?xml version="1.0" encoding="utf-8"?>
<sst xmlns="http://schemas.openxmlformats.org/spreadsheetml/2006/main" count="180298" uniqueCount="39131">
  <si>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</si>
  <si>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</si>
  <si>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</si>
  <si>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</si>
  <si>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</si>
  <si>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</si>
  <si>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</si>
  <si>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</si>
  <si>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</si>
  <si>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</si>
  <si>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</si>
  <si>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</si>
  <si>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</si>
  <si>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</si>
  <si>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</si>
  <si>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</si>
  <si>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</si>
  <si>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</si>
  <si>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</si>
  <si>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</si>
  <si>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</si>
  <si>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</si>
  <si>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</si>
  <si>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</si>
  <si>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</si>
  <si>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</si>
  <si>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</si>
  <si>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</si>
  <si>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</si>
  <si>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</si>
  <si>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</si>
  <si>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</si>
  <si>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</si>
  <si>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</si>
  <si>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</si>
  <si>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</si>
  <si>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</si>
  <si>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</si>
  <si>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</si>
  <si>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</si>
  <si>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</si>
  <si>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</si>
  <si>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</si>
  <si>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</si>
  <si>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</si>
  <si>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</si>
  <si>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</si>
  <si>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</si>
  <si>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</si>
  <si>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</si>
  <si>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</si>
  <si>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</si>
  <si>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</si>
  <si>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</si>
  <si>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</si>
  <si>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</si>
  <si>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</si>
  <si>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</si>
  <si>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</si>
  <si>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</si>
  <si>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</si>
  <si>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</si>
  <si>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</si>
  <si>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</si>
  <si>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</si>
  <si>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</si>
  <si>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</si>
  <si>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</si>
  <si>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</si>
  <si>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</si>
  <si>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</si>
  <si>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</si>
  <si>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</si>
  <si>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</si>
  <si>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</si>
  <si>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</si>
  <si>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</si>
  <si>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</si>
  <si>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</si>
  <si>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</si>
  <si>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</si>
  <si>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</si>
  <si>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</si>
  <si>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</si>
  <si>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</si>
  <si>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</si>
  <si>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</si>
  <si>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</si>
  <si>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</si>
  <si>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</si>
  <si>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</si>
  <si>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</si>
  <si>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</si>
  <si>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</si>
  <si>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</si>
  <si>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</si>
  <si>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</si>
  <si>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</si>
  <si>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</si>
  <si>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</si>
  <si>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</si>
  <si>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</si>
  <si>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</si>
  <si>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</si>
  <si>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</si>
  <si>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</si>
  <si>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</si>
  <si>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</si>
  <si>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</si>
  <si>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</si>
  <si>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</si>
  <si>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</si>
  <si>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</si>
  <si>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</si>
  <si>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</si>
  <si>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</si>
  <si>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</si>
  <si>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</si>
  <si>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</si>
  <si>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</si>
  <si>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</si>
  <si>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</si>
  <si>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</si>
  <si>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</si>
  <si>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</si>
  <si>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</si>
  <si>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</si>
  <si>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</si>
  <si>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</si>
  <si>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</si>
  <si>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</si>
  <si>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</si>
  <si>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</si>
  <si>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</si>
  <si>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</si>
  <si>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</si>
  <si>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</si>
  <si>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</si>
  <si>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</si>
  <si>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</si>
  <si>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</si>
  <si>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</si>
  <si>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</si>
  <si>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</si>
  <si>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</si>
  <si>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</si>
  <si>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</si>
  <si>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</si>
  <si>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</si>
  <si>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</si>
  <si>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</si>
  <si>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</si>
  <si>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</si>
  <si>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</si>
  <si>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</si>
  <si>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</si>
  <si>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</si>
  <si>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</si>
  <si>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</si>
  <si>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</si>
  <si>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</si>
  <si>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</si>
  <si>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</si>
  <si>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</si>
  <si>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</si>
  <si>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</si>
  <si>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</si>
  <si>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</si>
  <si>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</si>
  <si>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</si>
  <si>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</si>
  <si>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</si>
  <si>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</si>
  <si>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</si>
  <si>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</si>
  <si>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</si>
  <si>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</si>
  <si>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</si>
  <si>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</si>
  <si>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</si>
  <si>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</si>
  <si>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</si>
  <si>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</si>
  <si>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</si>
  <si>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</si>
  <si>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</si>
  <si>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</si>
  <si>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</si>
  <si>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</si>
  <si>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</si>
  <si>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</si>
  <si>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</si>
  <si>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</si>
  <si>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</si>
  <si>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</si>
  <si>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</si>
  <si>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</si>
  <si>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</si>
  <si>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</si>
  <si>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</si>
  <si>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</si>
  <si>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</si>
  <si>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</si>
  <si>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</si>
  <si>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</si>
  <si>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</si>
  <si>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</si>
  <si>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</si>
  <si>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</si>
  <si>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</si>
  <si>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</si>
  <si>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</si>
  <si>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</si>
  <si>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</si>
  <si>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</si>
  <si>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</si>
  <si>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</si>
  <si>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</si>
  <si>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</si>
  <si>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</si>
  <si>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</si>
  <si>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</si>
  <si>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</si>
  <si>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</si>
  <si>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</si>
  <si>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</si>
  <si>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</si>
  <si>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</si>
  <si>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</si>
  <si>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</si>
  <si>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</si>
  <si>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</si>
  <si>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</si>
  <si>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</si>
  <si>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</si>
  <si>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</si>
  <si>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</si>
  <si>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</si>
  <si>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</si>
  <si>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</si>
  <si>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</si>
  <si>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</si>
  <si>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</si>
  <si>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</si>
  <si>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</si>
  <si>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</si>
  <si>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</si>
  <si>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</si>
  <si>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</si>
  <si>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</si>
  <si>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</si>
  <si>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</si>
  <si>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</si>
  <si>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</si>
  <si>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</si>
  <si>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</si>
  <si>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</si>
  <si>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</si>
  <si>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</si>
  <si>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</si>
  <si>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</si>
  <si>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</si>
  <si>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</si>
  <si>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</si>
  <si>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</si>
  <si>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</si>
  <si>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</si>
  <si>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</si>
  <si>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</si>
  <si>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</si>
  <si>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</si>
  <si>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</si>
  <si>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</si>
  <si>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</si>
  <si>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</si>
  <si>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</si>
  <si>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</si>
  <si>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</si>
  <si>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</si>
  <si>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</si>
  <si>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</si>
  <si>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</si>
  <si>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</si>
  <si>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</si>
  <si>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</si>
  <si>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</si>
  <si>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</si>
  <si>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</si>
  <si>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</si>
  <si>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</si>
  <si>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</si>
  <si>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</si>
  <si>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</si>
  <si>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</si>
  <si>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</si>
  <si>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</si>
  <si>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</si>
  <si>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</si>
  <si>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</si>
  <si>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</si>
  <si>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</si>
  <si>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</si>
  <si>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</si>
  <si>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</si>
  <si>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</si>
  <si>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</si>
  <si>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</si>
  <si>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</si>
  <si>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</si>
  <si>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</si>
  <si>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</si>
  <si>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</si>
  <si>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</si>
  <si>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</si>
  <si>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</si>
  <si>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</si>
  <si>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</si>
  <si>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</si>
  <si>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</si>
  <si>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</si>
  <si>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</si>
  <si>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</si>
  <si>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</si>
  <si>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</si>
  <si>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</si>
  <si>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</si>
  <si>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</si>
  <si>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</si>
  <si>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</si>
  <si>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</si>
  <si>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</si>
  <si>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</si>
  <si>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</si>
  <si>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</si>
  <si>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</si>
  <si>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</si>
  <si>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</si>
  <si>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</si>
  <si>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</si>
  <si>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</si>
  <si>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</si>
  <si>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</si>
  <si>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</si>
  <si>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</si>
  <si>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</si>
  <si>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</si>
  <si>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</si>
  <si>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</si>
  <si>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</si>
  <si>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</si>
  <si>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</si>
  <si>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</si>
  <si>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</si>
  <si>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</si>
  <si>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</si>
  <si>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</si>
  <si>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</si>
  <si>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</si>
  <si>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</si>
  <si>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</si>
  <si>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</si>
  <si>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</si>
  <si>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</si>
  <si>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</si>
  <si>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</si>
  <si>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</si>
  <si>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</si>
  <si>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</si>
  <si>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</si>
  <si>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</si>
  <si>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</si>
  <si>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</si>
  <si>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</si>
  <si>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</si>
  <si>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</si>
  <si>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</si>
  <si>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</si>
  <si>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</si>
  <si>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</si>
  <si>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</si>
  <si>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</si>
  <si>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</si>
  <si>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</si>
  <si>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</si>
  <si>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</si>
  <si>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</si>
  <si>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</si>
  <si>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</si>
  <si>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</si>
  <si>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</si>
  <si>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</si>
  <si>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</si>
  <si>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</si>
  <si>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</si>
  <si>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</si>
  <si>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</si>
  <si>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</si>
  <si>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</si>
  <si>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</si>
  <si>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</si>
  <si>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</si>
  <si>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</si>
  <si>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</si>
  <si>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</si>
  <si>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</si>
  <si>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</si>
  <si>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</si>
  <si>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</si>
  <si>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</si>
  <si>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</si>
  <si>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</si>
  <si>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</si>
  <si>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</si>
  <si>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</si>
  <si>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</si>
  <si>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</si>
  <si>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</si>
  <si>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</si>
  <si>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</si>
  <si>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</si>
  <si>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</si>
  <si>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</si>
  <si>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</si>
  <si>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</si>
  <si>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</si>
  <si>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</si>
  <si>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</si>
  <si>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</si>
  <si>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</si>
  <si>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</si>
  <si>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</si>
  <si>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</si>
  <si>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</si>
  <si>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</si>
  <si>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</si>
  <si>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</si>
  <si>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</si>
  <si>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</si>
  <si>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</si>
  <si>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</si>
  <si>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</si>
  <si>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</si>
  <si>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</si>
  <si>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</si>
  <si>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</si>
  <si>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</si>
  <si>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</si>
  <si>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</si>
  <si>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</si>
  <si>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</si>
  <si>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</si>
  <si>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</si>
  <si>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</si>
  <si>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</si>
  <si>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</si>
  <si>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</si>
  <si>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</si>
  <si>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</si>
  <si>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</si>
  <si>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</si>
  <si>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</si>
  <si>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</si>
  <si>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</si>
  <si>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</si>
  <si>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</si>
  <si>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</si>
  <si>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</si>
  <si>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</si>
  <si>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</si>
  <si>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</si>
  <si>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</si>
  <si>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</si>
  <si>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</si>
  <si>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</si>
  <si>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</si>
  <si>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</si>
  <si>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</si>
  <si>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</si>
  <si>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</si>
  <si>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</si>
  <si>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</si>
  <si>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</si>
  <si>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</si>
  <si>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</si>
  <si>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</si>
  <si>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</si>
  <si>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</si>
  <si>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</si>
  <si>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</si>
  <si>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</si>
  <si>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</si>
  <si>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</si>
  <si>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</si>
  <si>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</si>
  <si>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</si>
  <si>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</si>
  <si>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</si>
  <si>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</si>
  <si>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</si>
  <si>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</si>
  <si>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</si>
  <si>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</si>
  <si>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</si>
  <si>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</si>
  <si>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</si>
  <si>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</si>
  <si>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</si>
  <si>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</si>
  <si>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</si>
  <si>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</si>
  <si>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</si>
  <si>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</si>
  <si>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</si>
  <si>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</si>
  <si>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</si>
  <si>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</si>
  <si>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</si>
  <si>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</si>
  <si>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</si>
  <si>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</si>
  <si>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</si>
  <si>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</si>
  <si>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</si>
  <si>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</si>
  <si>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</si>
  <si>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</si>
  <si>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</si>
  <si>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</si>
  <si>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</si>
  <si>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</si>
  <si>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</si>
  <si>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</si>
  <si>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</si>
  <si>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</si>
  <si>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</si>
  <si>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</si>
  <si>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</si>
  <si>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</si>
  <si>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</si>
  <si>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</si>
  <si>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</si>
  <si>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</si>
  <si>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</si>
  <si>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</si>
  <si>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</si>
  <si>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</si>
  <si>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</si>
  <si>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</si>
  <si>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</si>
  <si>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</si>
  <si>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</si>
  <si>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</si>
  <si>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</si>
  <si>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</si>
  <si>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</si>
  <si>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</si>
  <si>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</si>
  <si>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</si>
  <si>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</si>
  <si>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</si>
  <si>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</si>
  <si>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</si>
  <si>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</si>
  <si>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</si>
  <si>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</si>
  <si>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</si>
  <si>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</si>
  <si>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</si>
  <si>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</si>
  <si>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</si>
  <si>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</si>
  <si>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</si>
  <si>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</si>
  <si>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</si>
  <si>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</si>
  <si>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</si>
  <si>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</si>
  <si>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</si>
  <si>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</si>
  <si>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</si>
  <si>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</si>
  <si>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</si>
  <si>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</si>
  <si>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</si>
  <si>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</si>
  <si>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</si>
  <si>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</si>
  <si>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</si>
  <si>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</si>
  <si>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</si>
  <si>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</si>
  <si>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</si>
  <si>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</si>
  <si>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</si>
  <si>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</si>
  <si>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</si>
  <si>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</si>
  <si>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</si>
  <si>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</si>
  <si>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</si>
  <si>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</si>
  <si>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</si>
  <si>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</si>
  <si>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</si>
  <si>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</si>
  <si>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</si>
  <si>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</si>
  <si>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</si>
  <si>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</si>
  <si>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</si>
  <si>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</si>
  <si>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</si>
  <si>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</si>
  <si>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</si>
  <si>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</si>
  <si>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</si>
  <si>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</si>
  <si>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</si>
  <si>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</si>
  <si>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</si>
  <si>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</si>
  <si>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</si>
  <si>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</si>
  <si>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</si>
  <si>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</si>
  <si>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</si>
  <si>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</si>
  <si>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</si>
  <si>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</si>
  <si>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</si>
  <si>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</si>
  <si>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</si>
  <si>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</si>
  <si>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</si>
  <si>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</si>
  <si>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</si>
  <si>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</si>
  <si>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</si>
  <si>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</si>
  <si>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</si>
  <si>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</si>
  <si>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</si>
  <si>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</si>
  <si>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</si>
  <si>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</si>
  <si>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</si>
  <si>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</si>
  <si>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</si>
  <si>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</si>
  <si>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</si>
  <si>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</si>
  <si>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</si>
  <si>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</si>
  <si>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</si>
  <si>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</si>
  <si>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</si>
  <si>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</si>
  <si>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</si>
  <si>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</si>
  <si>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</si>
  <si>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</si>
  <si>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</si>
  <si>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</si>
  <si>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</si>
  <si>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</si>
  <si>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</si>
  <si>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</si>
  <si>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</si>
  <si>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</si>
  <si>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</si>
  <si>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</si>
  <si>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</si>
  <si>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</si>
  <si>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</si>
  <si>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</si>
  <si>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</si>
  <si>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</si>
  <si>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</si>
  <si>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</si>
  <si>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</si>
  <si>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</si>
  <si>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</si>
  <si>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</si>
  <si>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</si>
  <si>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</si>
  <si>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</si>
  <si>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</si>
  <si>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</si>
  <si>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</si>
  <si>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</si>
  <si>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</si>
  <si>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</si>
  <si>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</si>
  <si>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</si>
  <si>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</si>
  <si>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</si>
  <si>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</si>
  <si>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</si>
  <si>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</si>
  <si>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</si>
  <si>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</si>
  <si>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</si>
  <si>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</si>
  <si>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</si>
  <si>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</si>
  <si>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</si>
  <si>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</si>
  <si>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</si>
  <si>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</si>
  <si>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</si>
  <si>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</si>
  <si>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</si>
  <si>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</si>
  <si>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</si>
  <si>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</si>
  <si>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</si>
  <si>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</si>
  <si>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</si>
  <si>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</si>
  <si>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</si>
  <si>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</si>
  <si>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</si>
  <si>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</si>
  <si>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</si>
  <si>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</si>
  <si>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</si>
  <si>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</si>
  <si>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</si>
  <si>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</si>
  <si>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</si>
  <si>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</si>
  <si>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</si>
  <si>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</si>
  <si>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</si>
  <si>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</si>
  <si>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</si>
  <si>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</si>
  <si>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</si>
  <si>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</si>
  <si>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</si>
  <si>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</si>
  <si>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</si>
  <si>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</si>
  <si>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</si>
  <si>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</si>
  <si>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</si>
  <si>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</si>
  <si>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</si>
  <si>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</si>
  <si>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</si>
  <si>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</si>
  <si>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</si>
  <si>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</si>
  <si>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</si>
  <si>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</si>
  <si>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</si>
  <si>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</si>
  <si>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</si>
  <si>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</si>
  <si>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</si>
  <si>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</si>
  <si>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</si>
  <si>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</si>
  <si>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</si>
  <si>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</si>
  <si>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</si>
  <si>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</si>
  <si>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</si>
  <si>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</si>
  <si>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</si>
  <si>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</si>
  <si>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</si>
  <si>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</si>
  <si>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</si>
  <si>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</si>
  <si>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</si>
  <si>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</si>
  <si>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</si>
  <si>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</si>
  <si>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</si>
  <si>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</si>
  <si>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</si>
  <si>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</si>
  <si>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</si>
  <si>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</si>
  <si>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</si>
  <si>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</si>
  <si>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</si>
  <si>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</si>
  <si>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</si>
  <si>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</si>
  <si>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</si>
  <si>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</si>
  <si>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</si>
  <si>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</si>
  <si>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</si>
  <si>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</si>
  <si>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</si>
  <si>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</si>
  <si>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</si>
  <si>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</si>
  <si>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</si>
  <si>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</si>
  <si>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</si>
  <si>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</si>
  <si>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</si>
  <si>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</si>
  <si>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</si>
  <si>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</si>
  <si>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</si>
  <si>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</si>
  <si>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</si>
  <si>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</si>
  <si>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</si>
  <si>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</si>
  <si>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</si>
  <si>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</si>
  <si>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</si>
  <si>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</si>
  <si>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</si>
  <si>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</si>
  <si>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</si>
  <si>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</si>
  <si>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</si>
  <si>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</si>
  <si>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</si>
  <si>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</si>
  <si>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</si>
  <si>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</si>
  <si>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</si>
  <si>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</si>
  <si>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</si>
  <si>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</si>
  <si>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</si>
  <si>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</si>
  <si>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</si>
  <si>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</si>
  <si>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</si>
  <si>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</si>
  <si>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</si>
  <si>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</si>
  <si>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</si>
  <si>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</si>
  <si>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</si>
  <si>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</si>
  <si>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</si>
  <si>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</si>
  <si>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</si>
  <si>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</si>
  <si>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</si>
  <si>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</si>
  <si>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</si>
  <si>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</si>
  <si>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</si>
  <si>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</si>
  <si>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</si>
  <si>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</si>
  <si>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</si>
  <si>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</si>
  <si>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</si>
  <si>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</si>
  <si>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</si>
  <si>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</si>
  <si>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</si>
  <si>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</si>
  <si>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</si>
  <si>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</si>
  <si>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</si>
  <si>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</si>
  <si>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</si>
  <si>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</si>
  <si>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</si>
  <si>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</si>
  <si>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</si>
  <si>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</si>
  <si>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</si>
  <si>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</si>
  <si>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</si>
  <si>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</si>
  <si>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</si>
  <si>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</si>
  <si>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</si>
  <si>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</si>
  <si>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</si>
  <si>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</si>
  <si>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</si>
  <si>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</si>
  <si>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</si>
  <si>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</si>
  <si>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</si>
  <si>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</si>
  <si>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</si>
  <si>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</si>
  <si>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</si>
  <si>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</si>
  <si>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</si>
  <si>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</si>
  <si>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</si>
  <si>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</si>
  <si>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</si>
  <si>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</si>
  <si>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</si>
  <si>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</si>
  <si>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</si>
  <si>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</si>
  <si>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</si>
  <si>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</si>
  <si>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</si>
  <si>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</si>
  <si>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</si>
  <si>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</si>
  <si>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</si>
  <si>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</si>
  <si>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</si>
  <si>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</si>
  <si>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</si>
  <si>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</si>
  <si>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</si>
  <si>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</si>
  <si>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</si>
  <si>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</si>
  <si>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</si>
  <si>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</si>
  <si>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</si>
  <si>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</si>
  <si>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</si>
  <si>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</si>
  <si>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</si>
  <si>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</si>
  <si>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</si>
  <si>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</si>
  <si>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</si>
  <si>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</si>
  <si>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</si>
  <si>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</si>
  <si>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</si>
  <si>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</si>
  <si>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</si>
  <si>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</si>
  <si>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</si>
  <si>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</si>
  <si>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</si>
  <si>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</si>
  <si>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</si>
  <si>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</si>
  <si>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</si>
  <si>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</si>
  <si>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</si>
  <si>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</si>
  <si>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</si>
  <si>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</si>
  <si>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</si>
  <si>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</si>
  <si>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</si>
  <si>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</si>
  <si>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</si>
  <si>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</si>
  <si>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</si>
  <si>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</si>
  <si>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</si>
  <si>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</si>
  <si>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</si>
  <si>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</si>
  <si>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</si>
  <si>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</si>
  <si>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</si>
  <si>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</si>
  <si>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</si>
  <si>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</si>
  <si>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</si>
  <si>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</si>
  <si>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</si>
  <si>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</si>
  <si>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</si>
  <si>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</si>
  <si>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</si>
  <si>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</si>
  <si>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</si>
  <si>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</si>
  <si>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</si>
  <si>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</si>
  <si>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</si>
  <si>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</si>
  <si>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</si>
  <si>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</si>
  <si>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</si>
  <si>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</si>
  <si>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</si>
  <si>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</si>
  <si>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</si>
  <si>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</si>
  <si>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</si>
  <si>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</si>
  <si>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</si>
  <si>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</si>
  <si>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</si>
  <si>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</si>
  <si>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</si>
  <si>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</si>
  <si>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</si>
  <si>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</si>
  <si>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</si>
  <si>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</si>
  <si>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</si>
  <si>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</si>
  <si>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</si>
  <si>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</si>
  <si>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</si>
  <si>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</si>
  <si>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</si>
  <si>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</si>
  <si>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</si>
  <si>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</si>
  <si>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</si>
  <si>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</si>
  <si>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</si>
  <si>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</si>
  <si>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</si>
  <si>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</si>
  <si>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</si>
  <si>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</si>
  <si>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</si>
  <si>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</si>
  <si>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</si>
  <si>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</si>
  <si>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</si>
  <si>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</si>
  <si>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</si>
  <si>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</si>
  <si>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</si>
  <si>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</si>
  <si>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</si>
  <si>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</si>
  <si>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</si>
  <si>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</si>
  <si>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</si>
  <si>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</si>
  <si>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</si>
  <si>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</si>
  <si>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</si>
  <si>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</si>
  <si>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</si>
  <si>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</si>
  <si>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</si>
  <si>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</si>
  <si>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</si>
  <si>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</si>
  <si>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</si>
  <si>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</si>
  <si>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</si>
  <si>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</si>
  <si>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</si>
  <si>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</si>
  <si>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</si>
  <si>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</si>
  <si>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</si>
  <si>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</si>
  <si>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</si>
  <si>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</si>
  <si>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</si>
  <si>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</si>
  <si>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</si>
  <si>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</si>
  <si>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</si>
  <si>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</si>
  <si>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</si>
  <si>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</si>
  <si>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</si>
  <si>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</si>
  <si>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</si>
  <si>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</si>
  <si>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</si>
  <si>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</si>
  <si>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</si>
  <si>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</si>
  <si>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</si>
  <si>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</si>
  <si>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</si>
  <si>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</si>
  <si>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</si>
  <si>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</si>
  <si>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</si>
  <si>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</si>
  <si>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</si>
  <si>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</si>
  <si>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</si>
  <si>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</si>
  <si>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</si>
  <si>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</si>
  <si>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</si>
  <si>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</si>
  <si>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</si>
  <si>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</si>
  <si>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</si>
  <si>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</si>
  <si>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</si>
  <si>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</si>
  <si>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</si>
  <si>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</si>
  <si>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</si>
  <si>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</si>
  <si>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</si>
  <si>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</si>
  <si>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</si>
  <si>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</si>
  <si>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</si>
  <si>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</si>
  <si>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</si>
  <si>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</si>
  <si>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</si>
  <si>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</si>
  <si>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</si>
  <si>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</si>
  <si>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</si>
  <si>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</si>
  <si>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</si>
  <si>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</si>
  <si>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</si>
  <si>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</si>
  <si>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</si>
  <si>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</si>
  <si>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</si>
  <si>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</si>
  <si>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</si>
  <si>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</si>
  <si>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</si>
  <si>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</si>
  <si>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</si>
  <si>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</si>
  <si>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</si>
  <si>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</si>
  <si>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</si>
  <si>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</si>
  <si>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</si>
  <si>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</si>
  <si>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</si>
  <si>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</si>
  <si>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</si>
  <si>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</si>
  <si>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</si>
  <si>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</si>
  <si>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</si>
  <si>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</si>
  <si>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</si>
  <si>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</si>
  <si>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</si>
  <si>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</si>
  <si>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</si>
  <si>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</si>
  <si>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</si>
  <si>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</si>
  <si>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</si>
  <si>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</si>
  <si>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</si>
  <si>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</si>
  <si>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</si>
  <si>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</si>
  <si>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</si>
  <si>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</si>
  <si>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</si>
  <si>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</si>
  <si>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</si>
  <si>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</si>
  <si>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</si>
  <si>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</si>
  <si>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</si>
  <si>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</si>
  <si>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</si>
  <si>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</si>
  <si>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</si>
  <si>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</si>
  <si>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</si>
  <si>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</si>
  <si>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</si>
  <si>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</si>
  <si>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</si>
  <si>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</si>
  <si>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</si>
  <si>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</si>
  <si>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</si>
  <si>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</si>
  <si>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</si>
  <si>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</si>
  <si>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</si>
  <si>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</si>
  <si>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</si>
  <si>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</si>
  <si>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</si>
  <si>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</si>
  <si>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</si>
  <si>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</si>
  <si>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</si>
  <si>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</si>
  <si>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</si>
  <si>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</si>
  <si>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</si>
  <si>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</si>
  <si>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</si>
  <si>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</si>
  <si>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</si>
  <si>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</si>
  <si>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</si>
  <si>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</si>
  <si>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</si>
  <si>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</si>
  <si>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</si>
  <si>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</si>
  <si>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</si>
  <si>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</si>
  <si>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</si>
  <si>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</si>
  <si>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</si>
  <si>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</si>
  <si>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</si>
  <si>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</si>
  <si>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</si>
  <si>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</si>
  <si>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</si>
  <si>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</si>
  <si>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</si>
  <si>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</si>
  <si>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</si>
  <si>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</si>
  <si>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</si>
  <si>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</si>
  <si>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</si>
  <si>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</si>
  <si>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</si>
  <si>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</si>
  <si>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</si>
  <si>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</si>
  <si>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</si>
  <si>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</si>
  <si>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</si>
  <si>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</si>
  <si>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</si>
  <si>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</si>
  <si>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</si>
  <si>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</si>
  <si>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</si>
  <si>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</si>
  <si>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</si>
  <si>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</si>
  <si>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</si>
  <si>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</si>
  <si>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</si>
  <si>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</si>
  <si>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</si>
  <si>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</si>
  <si>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</si>
  <si>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</si>
  <si>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</si>
  <si>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</si>
  <si>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</si>
  <si>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</si>
  <si>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</si>
  <si>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</si>
  <si>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</si>
  <si>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</si>
  <si>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</si>
  <si>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</si>
  <si>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</si>
  <si>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</si>
  <si>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</si>
  <si>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</si>
  <si>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</si>
  <si>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</si>
  <si>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</si>
  <si>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</si>
  <si>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</si>
  <si>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</si>
  <si>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</si>
  <si>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</si>
  <si>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</si>
  <si>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</si>
  <si>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</si>
  <si>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</si>
  <si>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</si>
  <si>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</si>
  <si>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</si>
  <si>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</si>
  <si>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</si>
  <si>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</si>
  <si>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</si>
  <si>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</si>
  <si>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</si>
  <si>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</si>
  <si>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</si>
  <si>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</si>
  <si>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</si>
  <si>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</si>
  <si>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</si>
  <si>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</si>
  <si>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</si>
  <si>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</si>
  <si>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</si>
  <si>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</si>
  <si>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</si>
  <si>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</si>
  <si>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</si>
  <si>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</si>
  <si>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</si>
  <si>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</si>
  <si>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</si>
  <si>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</si>
  <si>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</si>
  <si>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</si>
  <si>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</si>
  <si>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</si>
  <si>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</si>
  <si>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</si>
  <si>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</si>
  <si>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</si>
  <si>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</si>
  <si>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</si>
  <si>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</si>
  <si>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</si>
  <si>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</si>
  <si>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</si>
  <si>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</si>
  <si>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</si>
  <si>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</si>
  <si>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</si>
  <si>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</si>
  <si>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</si>
  <si>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</si>
  <si>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</si>
  <si>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</si>
  <si>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</si>
  <si>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</si>
  <si>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</si>
  <si>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</si>
  <si>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</si>
  <si>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</si>
  <si>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</si>
  <si>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</si>
  <si>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</si>
  <si>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</si>
  <si>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</si>
  <si>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</si>
  <si>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</si>
  <si>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</si>
  <si>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</si>
  <si>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</si>
  <si>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</si>
  <si>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</si>
  <si>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</si>
  <si>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</si>
  <si>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</si>
  <si>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</si>
  <si>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</si>
  <si>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</si>
  <si>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</si>
  <si>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</si>
  <si>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</si>
  <si>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</si>
  <si>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</si>
  <si>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</si>
  <si>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</si>
  <si>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</si>
  <si>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</si>
  <si>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</si>
  <si>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</si>
  <si>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</si>
  <si>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</si>
  <si>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</si>
  <si>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</si>
  <si>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</si>
  <si>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</si>
  <si>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</si>
  <si>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</si>
  <si>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</si>
  <si>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</si>
  <si>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</si>
  <si>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</si>
  <si>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</si>
  <si>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</si>
  <si>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</si>
  <si>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</si>
  <si>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</si>
  <si>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</si>
  <si>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</si>
  <si>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</si>
  <si>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</si>
  <si>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</si>
  <si>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</si>
  <si>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</si>
  <si>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</si>
  <si>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</si>
  <si>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</si>
  <si>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</si>
  <si>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</si>
  <si>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</si>
  <si>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</si>
  <si>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</si>
  <si>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</si>
  <si>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</si>
  <si>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</si>
  <si>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</si>
  <si>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</si>
  <si>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</si>
  <si>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</si>
  <si>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</si>
  <si>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</si>
  <si>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</si>
  <si>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</si>
  <si>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</si>
  <si>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</si>
  <si>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</si>
  <si>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</si>
  <si>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</si>
  <si>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</si>
  <si>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</si>
  <si>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</si>
  <si>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</si>
  <si>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</si>
  <si>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</si>
  <si>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</si>
  <si>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</si>
  <si>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</si>
  <si>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</si>
  <si>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</si>
  <si>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</si>
  <si>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</si>
  <si>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</si>
  <si>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</si>
  <si>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</si>
  <si>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</si>
  <si>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</si>
  <si>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</si>
  <si>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</si>
  <si>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</si>
  <si>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</si>
  <si>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</si>
  <si>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</si>
  <si>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</si>
  <si>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</si>
  <si>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</si>
  <si>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</si>
  <si>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</si>
  <si>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</si>
  <si>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</si>
  <si>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</si>
  <si>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</si>
  <si>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</si>
  <si>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</si>
  <si>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</si>
  <si>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</si>
  <si>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</si>
  <si>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</si>
  <si>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</si>
  <si>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</si>
  <si>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</si>
  <si>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</si>
  <si>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</si>
  <si>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</si>
  <si>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</si>
  <si>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</si>
  <si>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</si>
  <si>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</si>
  <si>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</si>
  <si>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</si>
  <si>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</si>
  <si>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</si>
  <si>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</si>
  <si>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</si>
  <si>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</si>
  <si>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</si>
  <si>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</si>
  <si>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</si>
  <si>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</si>
  <si>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</si>
  <si>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</si>
  <si>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</si>
  <si>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</si>
  <si>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</si>
  <si>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</si>
  <si>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</si>
  <si>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</si>
  <si>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</si>
  <si>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</si>
  <si>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</si>
  <si>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</si>
  <si>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</si>
  <si>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</si>
  <si>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</si>
  <si>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</si>
  <si>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</si>
  <si>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</si>
  <si>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</si>
  <si>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</si>
  <si>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</si>
  <si>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</si>
  <si>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</si>
  <si>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</si>
  <si>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</si>
  <si>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</si>
  <si>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</si>
  <si>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</si>
  <si>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</si>
  <si>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</si>
  <si>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</si>
  <si>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</si>
  <si>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</si>
  <si>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</si>
  <si>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</si>
  <si>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</si>
  <si>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</si>
  <si>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</si>
  <si>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</si>
  <si>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</si>
  <si>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</si>
  <si>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</si>
  <si>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</si>
  <si>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</si>
  <si>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</si>
  <si>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</si>
  <si>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</si>
  <si>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</si>
  <si>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</si>
  <si>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</si>
  <si>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</si>
  <si>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</si>
  <si>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</si>
  <si>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</si>
  <si>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</si>
  <si>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</si>
  <si>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</si>
  <si>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</si>
  <si>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</si>
  <si>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</si>
  <si>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</si>
  <si>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</si>
  <si>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</si>
  <si>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</si>
  <si>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</si>
  <si>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</si>
  <si>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</si>
  <si>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</si>
  <si>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</si>
  <si>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</si>
  <si>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</si>
  <si>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</si>
  <si>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</si>
  <si>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</si>
  <si>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</si>
  <si>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</si>
  <si>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</si>
  <si>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</si>
  <si>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</si>
  <si>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</si>
  <si>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</si>
  <si>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</si>
  <si>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</si>
  <si>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</si>
  <si>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</si>
  <si>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</si>
  <si>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</si>
  <si>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</si>
  <si>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</si>
  <si>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</si>
  <si>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</si>
  <si>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</si>
  <si>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</si>
  <si>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</si>
  <si>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</si>
  <si>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</si>
  <si>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</si>
  <si>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</si>
  <si>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</si>
  <si>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</si>
  <si>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</si>
  <si>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</si>
  <si>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</si>
  <si>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</si>
  <si>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</si>
  <si>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</si>
  <si>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</si>
  <si>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</si>
  <si>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</si>
  <si>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</si>
  <si>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</si>
  <si>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</si>
  <si>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</si>
  <si>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</si>
  <si>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</si>
  <si>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</si>
  <si>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</si>
  <si>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</si>
  <si>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</si>
  <si>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</si>
  <si>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</si>
  <si>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</si>
  <si>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</si>
  <si>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</si>
  <si>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</si>
  <si>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</si>
  <si>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</si>
  <si>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</si>
  <si>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</si>
  <si>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</si>
  <si>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</si>
  <si>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</si>
  <si>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</si>
  <si>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</si>
  <si>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</si>
  <si>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</si>
  <si>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</si>
  <si>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</si>
  <si>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</si>
  <si>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</si>
  <si>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</si>
  <si>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</si>
  <si>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</si>
  <si>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</si>
  <si>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</si>
  <si>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</si>
  <si>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</si>
  <si>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</si>
  <si>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</si>
  <si>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</si>
  <si>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</si>
  <si>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</si>
  <si>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</si>
  <si>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</si>
  <si>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</si>
  <si>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</si>
  <si>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</si>
  <si>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</si>
  <si>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</si>
  <si>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</si>
  <si>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</si>
  <si>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</si>
  <si>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</si>
  <si>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</si>
  <si>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</si>
  <si>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</si>
  <si>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</si>
  <si>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</si>
  <si>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</si>
  <si>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</si>
  <si>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</si>
  <si>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</si>
  <si>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</si>
  <si>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</si>
  <si>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</si>
  <si>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</si>
  <si>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</si>
  <si>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</si>
  <si>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</si>
  <si>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</si>
  <si>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</si>
  <si>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</si>
  <si>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</si>
  <si>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</si>
  <si>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</si>
  <si>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</si>
  <si>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</si>
  <si>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</si>
  <si>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</si>
  <si>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</si>
  <si>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</si>
  <si>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</si>
  <si>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</si>
  <si>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</si>
  <si>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</si>
  <si>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</si>
  <si>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</si>
  <si>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</si>
  <si>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</si>
  <si>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</si>
  <si>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</si>
  <si>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</si>
  <si>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</si>
  <si>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</si>
  <si>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</si>
  <si>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</si>
  <si>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</si>
  <si>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</si>
  <si>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</si>
  <si>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</si>
  <si>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</si>
  <si>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</si>
  <si>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</si>
  <si>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</si>
  <si>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</si>
  <si>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</si>
  <si>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</si>
  <si>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</si>
  <si>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</si>
  <si>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</si>
  <si>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</si>
  <si>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</si>
  <si>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</si>
  <si>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</si>
  <si>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</si>
  <si>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</si>
  <si>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</si>
  <si>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</si>
  <si>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</si>
  <si>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</si>
  <si>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</si>
  <si>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</si>
  <si>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</si>
  <si>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</si>
  <si>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</si>
  <si>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</si>
  <si>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</si>
  <si>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</si>
  <si>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</si>
  <si>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</si>
  <si>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</si>
  <si>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</si>
  <si>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</si>
  <si>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</si>
  <si>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</si>
  <si>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</si>
  <si>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</si>
  <si>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</si>
  <si>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</si>
  <si>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</si>
  <si>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</si>
  <si>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</si>
  <si>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</si>
  <si>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</si>
  <si>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</si>
  <si>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</si>
  <si>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</si>
  <si>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</si>
  <si>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</si>
  <si>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</si>
  <si>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</si>
  <si>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</si>
  <si>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</si>
  <si>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</si>
  <si>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</si>
  <si>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</si>
  <si>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</si>
  <si>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</si>
  <si>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</si>
  <si>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</si>
  <si>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</si>
  <si>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</si>
  <si>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</si>
  <si>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</si>
  <si>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</si>
  <si>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</si>
  <si>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</si>
  <si>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</si>
  <si>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</si>
  <si>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</si>
  <si>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</si>
  <si>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</si>
  <si>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</si>
  <si>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</si>
  <si>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</si>
  <si>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</si>
  <si>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</si>
  <si>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</si>
  <si>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</si>
  <si>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</si>
  <si>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</si>
  <si>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</si>
  <si>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</si>
  <si>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</si>
  <si>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</si>
  <si>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</si>
  <si>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</si>
  <si>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</si>
  <si>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</si>
  <si>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</si>
  <si>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</si>
  <si>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</si>
  <si>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</si>
  <si>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</si>
  <si>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</si>
  <si>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</si>
  <si>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</si>
  <si>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</si>
  <si>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</si>
  <si>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</si>
  <si>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</si>
  <si>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</si>
  <si>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</si>
  <si>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</si>
  <si>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</si>
  <si>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</si>
  <si>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</si>
  <si>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</si>
  <si>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</si>
  <si>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</si>
  <si>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</si>
  <si>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</si>
  <si>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</si>
  <si>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</si>
  <si>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</si>
  <si>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</si>
  <si>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</si>
  <si>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</si>
  <si>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</si>
  <si>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</si>
  <si>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</si>
  <si>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</si>
  <si>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</si>
  <si>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</si>
  <si>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</si>
  <si>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</si>
  <si>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</si>
  <si>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</si>
  <si>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</si>
  <si>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</si>
  <si>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</si>
  <si>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</si>
  <si>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</si>
  <si>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</si>
  <si>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</si>
  <si>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</si>
  <si>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</si>
  <si>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</si>
  <si>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</si>
  <si>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</si>
  <si>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</si>
  <si>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</si>
  <si>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</si>
  <si>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</si>
  <si>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</si>
  <si>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</si>
  <si>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</si>
  <si>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</si>
  <si>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</si>
  <si>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</si>
  <si>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</si>
  <si>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</si>
  <si>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</si>
  <si>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</si>
  <si>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</si>
  <si>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</si>
  <si>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</si>
  <si>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</si>
  <si>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</si>
  <si>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</si>
  <si>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</si>
  <si>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</si>
  <si>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</si>
  <si>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</si>
  <si>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</si>
  <si>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</si>
  <si>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</si>
  <si>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</si>
  <si>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</si>
  <si>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</si>
  <si>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</si>
  <si>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</si>
  <si>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</si>
  <si>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</si>
  <si>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</si>
  <si>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</si>
  <si>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</si>
  <si>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</si>
  <si>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</si>
  <si>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</si>
  <si>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</si>
  <si>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</si>
  <si>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</si>
  <si>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</si>
  <si>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</si>
  <si>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</si>
  <si>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</si>
  <si>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</si>
  <si>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</si>
  <si>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</si>
  <si>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</si>
  <si>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</si>
  <si>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</si>
  <si>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</si>
  <si>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</si>
  <si>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</si>
  <si>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</si>
  <si>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</si>
  <si>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</si>
  <si>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</si>
  <si>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</si>
  <si>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</si>
  <si>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</si>
  <si>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</si>
  <si>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</si>
  <si>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</si>
  <si>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</si>
  <si>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</si>
  <si>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</si>
  <si>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</si>
  <si>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</si>
  <si>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</si>
  <si>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</si>
  <si>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</si>
  <si>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</si>
  <si>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</si>
  <si>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</si>
  <si>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</si>
  <si>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</si>
  <si>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</si>
  <si>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</si>
  <si>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</si>
  <si>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</si>
  <si>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</si>
  <si>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</si>
  <si>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</si>
  <si>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</si>
  <si>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</si>
  <si>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</si>
  <si>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</si>
  <si>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</si>
  <si>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</si>
  <si>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</si>
  <si>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</si>
  <si>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</si>
  <si>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</si>
  <si>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</si>
  <si>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</si>
  <si>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</si>
  <si>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</si>
  <si>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</si>
  <si>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</si>
  <si>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</si>
  <si>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</si>
  <si>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</si>
  <si>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</si>
  <si>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</si>
  <si>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</si>
  <si>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</si>
  <si>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</si>
  <si>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</si>
  <si>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</si>
  <si>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</si>
  <si>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</si>
  <si>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</si>
  <si>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</si>
  <si>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</si>
  <si>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</si>
  <si>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</si>
  <si>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</si>
  <si>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</si>
  <si>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</si>
  <si>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</si>
  <si>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</si>
  <si>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</si>
  <si>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</si>
  <si>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</si>
  <si>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</si>
  <si>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</si>
  <si>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</si>
  <si>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</si>
  <si>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</si>
  <si>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</si>
  <si>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</si>
  <si>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</si>
  <si>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</si>
  <si>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</si>
  <si>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</si>
  <si>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</si>
  <si>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</si>
  <si>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</si>
  <si>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</si>
  <si>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</si>
  <si>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</si>
  <si>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</si>
  <si>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</si>
  <si>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</si>
  <si>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</si>
  <si>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</si>
  <si>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</si>
  <si>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</si>
  <si>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</si>
  <si>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</si>
  <si>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</si>
  <si>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</si>
  <si>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</si>
  <si>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</si>
  <si>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</si>
  <si>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</si>
  <si>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</si>
  <si>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</si>
  <si>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</si>
  <si>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</si>
  <si>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</si>
  <si>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</si>
  <si>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</si>
  <si>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</si>
  <si>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</si>
  <si>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</si>
  <si>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</si>
  <si>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</si>
  <si>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</si>
  <si>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</si>
  <si>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</si>
  <si>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</si>
  <si>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</si>
  <si>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</si>
  <si>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</si>
  <si>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</si>
  <si>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</si>
  <si>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</si>
  <si>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</si>
  <si>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</si>
  <si>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</si>
  <si>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</si>
  <si>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</si>
  <si>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</si>
  <si>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</si>
  <si>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</si>
  <si>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</si>
  <si>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</si>
  <si>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</si>
  <si>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</si>
  <si>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</si>
  <si>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</si>
  <si>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</si>
  <si>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</si>
  <si>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</si>
  <si>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</si>
  <si>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</si>
  <si>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</si>
  <si>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</si>
  <si>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</si>
  <si>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</si>
  <si>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</si>
  <si>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</si>
  <si>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</si>
  <si>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</si>
  <si>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</si>
  <si>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</si>
  <si>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</si>
  <si>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</si>
  <si>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</si>
  <si>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</si>
  <si>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</si>
  <si>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</si>
  <si>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</si>
  <si>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</si>
  <si>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</si>
  <si>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</si>
  <si>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</si>
  <si>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</si>
  <si>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</si>
  <si>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</si>
  <si>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</si>
  <si>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</si>
  <si>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</si>
  <si>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</si>
  <si>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</si>
  <si>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</si>
  <si>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</si>
  <si>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</si>
  <si>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</si>
  <si>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</si>
  <si>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</si>
  <si>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</si>
  <si>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</si>
  <si>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</si>
  <si>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</si>
  <si>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</si>
  <si>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</si>
  <si>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</si>
  <si>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</si>
  <si>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</si>
  <si>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</si>
  <si>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</si>
  <si>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</si>
  <si>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</si>
  <si>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</si>
  <si>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</si>
  <si>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</si>
  <si>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</si>
  <si>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</si>
  <si>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</si>
  <si>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</si>
  <si>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</si>
  <si>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</si>
  <si>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</si>
  <si>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</si>
  <si>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</si>
  <si>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</si>
  <si>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</si>
  <si>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</si>
  <si>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</si>
  <si>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</si>
  <si>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</si>
  <si>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</si>
  <si>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</si>
  <si>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</si>
  <si>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</si>
  <si>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</si>
  <si>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</si>
  <si>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</si>
  <si>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</si>
  <si>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</si>
  <si>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</si>
  <si>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</si>
  <si>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</si>
  <si>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</si>
  <si>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</si>
  <si>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</si>
  <si>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</si>
  <si>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</si>
  <si>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</si>
  <si>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</si>
  <si>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</si>
  <si>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</si>
  <si>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</si>
  <si>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</si>
  <si>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</si>
  <si>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</si>
  <si>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</si>
  <si>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</si>
  <si>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</si>
  <si>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</si>
  <si>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</si>
  <si>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</si>
  <si>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</si>
  <si>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</si>
  <si>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</si>
  <si>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</si>
  <si>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</si>
  <si>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</si>
  <si>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</si>
  <si>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</si>
  <si>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</si>
  <si>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</si>
  <si>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</si>
  <si>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</si>
  <si>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</si>
  <si>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</si>
  <si>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</si>
  <si>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</si>
  <si>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</si>
  <si>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</si>
  <si>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</si>
  <si>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</si>
  <si>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</si>
  <si>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</si>
  <si>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</si>
  <si>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</si>
  <si>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</si>
  <si>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</si>
  <si>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</si>
  <si>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</si>
  <si>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</si>
  <si>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</si>
  <si>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</si>
  <si>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</si>
  <si>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</si>
  <si>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</si>
  <si>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</si>
  <si>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</si>
  <si>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</si>
  <si>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</si>
  <si>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</si>
  <si>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</si>
  <si>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</si>
  <si>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</si>
  <si>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</si>
  <si>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</si>
  <si>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</si>
  <si>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</si>
  <si>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</si>
  <si>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</si>
  <si>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</si>
  <si>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</si>
  <si>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</si>
  <si>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</si>
  <si>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</si>
  <si>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</si>
  <si>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</si>
  <si>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</si>
  <si>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</si>
  <si>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</si>
  <si>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</si>
  <si>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</si>
  <si>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</si>
  <si>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</si>
  <si>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</si>
  <si>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</si>
  <si>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</si>
  <si>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</si>
  <si>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</si>
  <si>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</si>
  <si>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</si>
  <si>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</si>
  <si>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</si>
  <si>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</si>
  <si>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</si>
  <si>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</si>
  <si>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</si>
  <si>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</si>
  <si>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</si>
  <si>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</si>
  <si>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</si>
  <si>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</si>
  <si>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</si>
  <si>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</si>
  <si>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</si>
  <si>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</si>
  <si>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</si>
  <si>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</si>
  <si>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</si>
  <si>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</si>
  <si>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</si>
  <si>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</si>
  <si>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</si>
  <si>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</si>
  <si>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</si>
  <si>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</si>
  <si>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</si>
  <si>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</si>
  <si>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</si>
  <si>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</si>
  <si>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</si>
  <si>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</si>
  <si>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</si>
  <si>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</si>
  <si>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</si>
  <si>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</si>
  <si>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</si>
  <si>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</si>
  <si>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</si>
  <si>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</si>
  <si>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</si>
  <si>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</si>
  <si>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</si>
  <si>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</si>
  <si>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</si>
  <si>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</si>
  <si>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</si>
  <si>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</si>
  <si>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</si>
  <si>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</si>
  <si>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</si>
  <si>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</si>
  <si>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</si>
  <si>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</si>
  <si>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</si>
  <si>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</si>
  <si>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</si>
  <si>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</si>
  <si>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</si>
  <si>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</si>
  <si>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</si>
  <si>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</si>
  <si>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</si>
  <si>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</si>
  <si>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</si>
  <si>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</si>
  <si>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</si>
  <si>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</si>
  <si>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</si>
  <si>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</si>
  <si>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</si>
  <si>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</si>
  <si>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</si>
  <si>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</si>
  <si>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</si>
  <si>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</si>
  <si>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</si>
  <si>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</si>
  <si>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</si>
  <si>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</si>
  <si>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</si>
  <si>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</si>
  <si>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</si>
  <si>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</si>
  <si>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</si>
  <si>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</si>
  <si>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</si>
  <si>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</si>
  <si>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</si>
  <si>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</si>
  <si>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</si>
  <si>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</si>
  <si>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</si>
  <si>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</si>
  <si>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</si>
  <si>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</si>
  <si>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</si>
  <si>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</si>
  <si>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</si>
  <si>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</si>
  <si>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</si>
  <si>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</si>
  <si>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</si>
  <si>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</si>
  <si>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</si>
  <si>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</si>
  <si>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</si>
  <si>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</si>
  <si>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</si>
  <si>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</si>
  <si>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</si>
  <si>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</si>
  <si>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</si>
  <si>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</si>
  <si>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</si>
  <si>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</si>
  <si>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</si>
  <si>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</si>
  <si>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</si>
  <si>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</si>
  <si>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</si>
  <si>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</si>
  <si>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</si>
  <si>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</si>
  <si>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</si>
  <si>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</si>
  <si>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</si>
  <si>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</si>
  <si>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</si>
  <si>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</si>
  <si>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</si>
  <si>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</si>
  <si>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</si>
  <si>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</si>
  <si>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</si>
  <si>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</si>
  <si>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</si>
  <si>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</si>
  <si>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</si>
  <si>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</si>
  <si>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</si>
  <si>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</si>
  <si>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</si>
  <si>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</si>
  <si>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</si>
  <si>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</si>
  <si>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</si>
  <si>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</si>
  <si>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</si>
  <si>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</si>
  <si>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</si>
  <si>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</si>
  <si>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</si>
  <si>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</si>
  <si>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</si>
  <si>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</si>
  <si>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</si>
  <si>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</si>
  <si>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</si>
  <si>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</si>
  <si>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</si>
  <si>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</si>
  <si>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</si>
  <si>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</si>
  <si>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</si>
  <si>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</si>
  <si>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</si>
  <si>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</si>
  <si>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</si>
  <si>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</si>
  <si>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</si>
  <si>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</si>
  <si>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</si>
  <si>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</si>
  <si>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</si>
  <si>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</si>
  <si>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</si>
  <si>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</si>
  <si>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</si>
  <si>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</si>
  <si>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</si>
  <si>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</si>
  <si>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</si>
  <si>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</si>
  <si>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</si>
  <si>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</si>
  <si>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</si>
  <si>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</si>
  <si>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</si>
  <si>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</si>
  <si>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</si>
  <si>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</si>
  <si>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</si>
  <si>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</si>
  <si>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</si>
  <si>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</si>
  <si>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</si>
  <si>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</si>
  <si>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</si>
  <si>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</si>
  <si>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</si>
  <si>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</si>
  <si>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</si>
  <si>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</si>
  <si>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</si>
  <si>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</si>
  <si>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</si>
  <si>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</si>
  <si>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</si>
  <si>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</si>
  <si>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</si>
  <si>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</si>
  <si>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</si>
  <si>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</si>
  <si>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</si>
  <si>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</si>
  <si>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</si>
  <si>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</si>
  <si>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</si>
  <si>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</si>
  <si>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</si>
  <si>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</si>
  <si>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</si>
  <si>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</si>
  <si>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</si>
  <si>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</si>
  <si>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</si>
  <si>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</si>
  <si>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</si>
  <si>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</si>
  <si>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</si>
  <si>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</si>
  <si>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</si>
  <si>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</si>
  <si>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</si>
  <si>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</si>
  <si>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</si>
  <si>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</si>
  <si>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</si>
  <si>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</si>
  <si>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</si>
  <si>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</si>
  <si>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</si>
  <si>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</si>
  <si>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</si>
  <si>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</si>
  <si>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</si>
  <si>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</si>
  <si>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</si>
  <si>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</si>
  <si>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</si>
  <si>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</si>
  <si>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</si>
  <si>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</si>
  <si>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</si>
  <si>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</si>
  <si>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</si>
  <si>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</si>
  <si>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</si>
  <si>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</si>
  <si>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</si>
  <si>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</si>
  <si>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</si>
  <si>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</si>
  <si>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</si>
  <si>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</si>
  <si>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</si>
  <si>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</si>
  <si>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</si>
  <si>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</si>
  <si>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</si>
  <si>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</si>
  <si>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</si>
  <si>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</si>
  <si>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</si>
  <si>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</si>
  <si>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</si>
  <si>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</si>
  <si>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</si>
  <si>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</si>
  <si>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</si>
  <si>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</si>
  <si>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</si>
  <si>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</si>
  <si>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</si>
  <si>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</si>
  <si>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</si>
  <si>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</si>
  <si>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</si>
  <si>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</si>
  <si>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</si>
  <si>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</si>
  <si>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</si>
  <si>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</si>
  <si>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</si>
  <si>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</si>
  <si>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</si>
  <si>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</si>
  <si>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</si>
  <si>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</si>
  <si>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</si>
  <si>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</si>
  <si>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</si>
  <si>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</si>
  <si>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</si>
  <si>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</si>
  <si>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</si>
  <si>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</si>
  <si>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</si>
  <si>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</si>
  <si>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</si>
  <si>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</si>
  <si>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</si>
  <si>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</si>
  <si>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</si>
  <si>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</si>
  <si>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</si>
  <si>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</si>
  <si>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</si>
  <si>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</si>
  <si>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</si>
  <si>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</si>
  <si>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</si>
  <si>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</si>
  <si>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</si>
  <si>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</si>
  <si>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</si>
  <si>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</si>
  <si>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</si>
  <si>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</si>
  <si>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</si>
  <si>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</si>
  <si>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</si>
  <si>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</si>
  <si>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</si>
  <si>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</si>
  <si>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</si>
  <si>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</si>
  <si>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</si>
  <si>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</si>
  <si>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</si>
  <si>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</si>
  <si>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</si>
  <si>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</si>
  <si>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</si>
  <si>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</si>
  <si>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</si>
  <si>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</si>
  <si>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</si>
  <si>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</si>
  <si>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</si>
  <si>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</si>
  <si>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</si>
  <si>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</si>
  <si>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</si>
  <si>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</si>
  <si>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</si>
  <si>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</si>
  <si>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</si>
  <si>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</si>
  <si>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</si>
  <si>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</si>
  <si>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</si>
  <si>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</si>
  <si>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</si>
  <si>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</si>
  <si>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</si>
  <si>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</si>
  <si>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</si>
  <si>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</si>
  <si>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</si>
  <si>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</si>
  <si>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</si>
  <si>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</si>
  <si>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</si>
  <si>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</si>
  <si>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</si>
  <si>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</si>
  <si>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</si>
  <si>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</si>
  <si>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</si>
  <si>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</si>
  <si>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</si>
  <si>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</si>
  <si>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</si>
  <si>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</si>
  <si>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</si>
  <si>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</si>
  <si>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</si>
  <si>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</si>
  <si>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</si>
  <si>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</si>
  <si>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</si>
  <si>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</si>
  <si>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</si>
  <si>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</si>
  <si>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</si>
  <si>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</si>
  <si>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</si>
  <si>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</si>
  <si>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</si>
  <si>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</si>
  <si>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</si>
  <si>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</si>
  <si>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</si>
  <si>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</si>
  <si>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</si>
  <si>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</si>
  <si>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</si>
  <si>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</si>
  <si>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</si>
  <si>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</si>
  <si>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</si>
  <si>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</si>
  <si>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</si>
  <si>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</si>
  <si>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</si>
  <si>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</si>
  <si>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</si>
  <si>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</si>
  <si>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</si>
  <si>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</si>
  <si>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</si>
  <si>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</si>
  <si>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</si>
  <si>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</si>
  <si>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</si>
  <si>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</si>
  <si>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</si>
  <si>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</si>
  <si>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</si>
  <si>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</si>
  <si>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</si>
  <si>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</si>
  <si>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</si>
  <si>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</si>
  <si>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</si>
  <si>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</si>
  <si>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</si>
  <si>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</si>
  <si>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</si>
  <si>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</si>
  <si>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</si>
  <si>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</si>
  <si>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</si>
  <si>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</si>
  <si>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</si>
  <si>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</si>
  <si>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</si>
  <si>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</si>
  <si>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</si>
  <si>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</si>
  <si>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</si>
  <si>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</si>
  <si>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</si>
  <si>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</si>
  <si>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</si>
  <si>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</si>
  <si>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</si>
  <si>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</si>
  <si>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</si>
  <si>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</si>
  <si>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</si>
  <si>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</si>
  <si>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</si>
  <si>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</si>
  <si>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</si>
  <si>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</si>
  <si>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</si>
  <si>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</si>
  <si>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</si>
  <si>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</si>
  <si>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</si>
  <si>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</si>
  <si>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</si>
  <si>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</si>
  <si>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</si>
  <si>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</si>
  <si>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</si>
  <si>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</si>
  <si>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</si>
  <si>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</si>
  <si>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</si>
  <si>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</si>
  <si>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</si>
  <si>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</si>
  <si>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</si>
  <si>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</si>
  <si>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</si>
  <si>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</si>
  <si>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</si>
  <si>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</si>
  <si>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</si>
  <si>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</si>
  <si>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</si>
  <si>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</si>
  <si>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</si>
  <si>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</si>
  <si>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</si>
  <si>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</si>
  <si>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</si>
  <si>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</si>
  <si>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</si>
  <si>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</si>
  <si>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</si>
  <si>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</si>
  <si>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</si>
  <si>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</si>
  <si>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</si>
  <si>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</si>
  <si>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</si>
  <si>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</si>
  <si>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</si>
  <si>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</si>
  <si>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</si>
  <si>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</si>
  <si>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</si>
  <si>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</si>
  <si>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</si>
  <si>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</si>
  <si>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</si>
  <si>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</si>
  <si>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</si>
  <si>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</si>
  <si>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</si>
  <si>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</si>
  <si>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</si>
  <si>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</si>
  <si>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</si>
  <si>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</si>
  <si>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</si>
  <si>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</si>
  <si>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</si>
  <si>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</si>
  <si>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</si>
  <si>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</si>
  <si>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</si>
  <si>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</si>
  <si>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</si>
  <si>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</si>
  <si>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</si>
  <si>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</si>
  <si>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</si>
  <si>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</si>
  <si>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</si>
  <si>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</si>
  <si>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</si>
  <si>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</si>
  <si>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</si>
  <si>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</si>
  <si>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</si>
  <si>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</si>
  <si>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</si>
  <si>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</si>
  <si>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</si>
  <si>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</si>
  <si>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</si>
  <si>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</si>
  <si>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</si>
  <si>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</si>
  <si>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</si>
  <si>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</si>
  <si>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</si>
  <si>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</si>
  <si>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</si>
  <si>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</si>
  <si>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</si>
  <si>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</si>
  <si>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</si>
  <si>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</si>
  <si>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</si>
  <si>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</si>
  <si>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</si>
  <si>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</si>
  <si>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</si>
  <si>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</si>
  <si>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</si>
  <si>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</si>
  <si>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</si>
  <si>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</si>
  <si>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</si>
  <si>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</si>
  <si>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</si>
  <si>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</si>
  <si>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</si>
  <si>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</si>
  <si>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</si>
  <si>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</si>
  <si>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</si>
  <si>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</si>
  <si>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</si>
  <si>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</si>
  <si>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</si>
  <si>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</si>
  <si>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</si>
  <si>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</si>
  <si>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</si>
  <si>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</si>
  <si>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</si>
  <si>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</si>
  <si>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</si>
  <si>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</si>
  <si>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</si>
  <si>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</si>
  <si>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</si>
  <si>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</si>
  <si>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</si>
  <si>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</si>
  <si>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</si>
  <si>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</si>
  <si>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</si>
  <si>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</si>
  <si>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</si>
  <si>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</si>
  <si>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</si>
  <si>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</si>
  <si>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</si>
  <si>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</si>
  <si>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</si>
  <si>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</si>
  <si>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</si>
  <si>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</si>
  <si>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</si>
  <si>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</si>
  <si>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</si>
  <si>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</si>
  <si>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</si>
  <si>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</si>
  <si>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</si>
  <si>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</si>
  <si>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</si>
  <si>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</si>
  <si>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</si>
  <si>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</si>
  <si>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</si>
  <si>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</si>
  <si>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</si>
  <si>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</si>
  <si>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</si>
  <si>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</si>
  <si>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</si>
  <si>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</si>
  <si>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</si>
  <si>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</si>
  <si>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</si>
  <si>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</si>
  <si>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</si>
  <si>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</si>
  <si>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</si>
  <si>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</si>
  <si>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</si>
  <si>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</si>
  <si>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</si>
  <si>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</si>
  <si>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</si>
  <si>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</si>
  <si>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</si>
  <si>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</si>
  <si>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</si>
  <si>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</si>
  <si>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</si>
  <si>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</si>
  <si>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</si>
  <si>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</si>
  <si>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</si>
  <si>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</si>
  <si>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</si>
  <si>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</si>
  <si>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</si>
  <si>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</si>
  <si>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</si>
  <si>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</si>
  <si>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</si>
  <si>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</si>
  <si>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</si>
  <si>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</si>
  <si>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</si>
  <si>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</si>
  <si>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</si>
  <si>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</si>
  <si>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</si>
  <si>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</si>
  <si>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</si>
  <si>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</si>
  <si>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</si>
  <si>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</si>
  <si>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</si>
  <si>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</si>
  <si>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</si>
  <si>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</si>
  <si>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</si>
  <si>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</si>
  <si>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</si>
  <si>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</si>
  <si>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</si>
  <si>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</si>
  <si>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</si>
  <si>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</si>
  <si>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</si>
  <si>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</si>
  <si>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</si>
  <si>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</si>
  <si>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</si>
  <si>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</si>
  <si>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</si>
  <si>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</si>
  <si>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</si>
  <si>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</si>
  <si>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</si>
  <si>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</si>
  <si>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</si>
  <si>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</si>
  <si>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</si>
  <si>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</si>
  <si>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</si>
  <si>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</si>
  <si>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</si>
  <si>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</si>
  <si>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</si>
  <si>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</si>
  <si>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</si>
  <si>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</si>
  <si>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</si>
  <si>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</si>
  <si>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</si>
  <si>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</si>
  <si>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</si>
  <si>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</si>
  <si>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</si>
  <si>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</si>
  <si>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</si>
  <si>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</si>
  <si>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</si>
  <si>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</si>
  <si>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</si>
  <si>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</si>
  <si>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</si>
  <si>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</si>
  <si>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</si>
  <si>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</si>
  <si>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</si>
  <si>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</si>
  <si>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</si>
  <si>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</si>
  <si>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</si>
  <si>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</si>
  <si>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</si>
  <si>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</si>
  <si>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</si>
  <si>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</si>
  <si>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</si>
  <si>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</si>
  <si>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</si>
  <si>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</si>
  <si>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</si>
  <si>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</si>
  <si>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</si>
  <si>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</si>
  <si>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</si>
  <si>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</si>
  <si>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</si>
  <si>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</si>
  <si>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</si>
  <si>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</si>
  <si>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</si>
  <si>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</si>
  <si>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</si>
  <si>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</si>
  <si>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</si>
  <si>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</si>
  <si>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</si>
  <si>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</si>
  <si>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</si>
  <si>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</si>
  <si>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</si>
  <si>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</si>
  <si>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</si>
  <si>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</si>
  <si>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</si>
  <si>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</si>
  <si>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</si>
  <si>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</si>
  <si>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</si>
  <si>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</si>
  <si>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</si>
  <si>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</si>
  <si>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</si>
  <si>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</si>
  <si>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</si>
  <si>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</si>
  <si>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</si>
  <si>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</si>
  <si>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</si>
  <si>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</si>
  <si>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</si>
  <si>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</si>
  <si>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</si>
  <si>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</si>
  <si>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</si>
  <si>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</si>
  <si>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</si>
  <si>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</si>
  <si>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</si>
  <si>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</si>
  <si>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</si>
  <si>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</si>
  <si>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</si>
  <si>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</si>
  <si>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</si>
  <si>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</si>
  <si>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</si>
  <si>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</si>
  <si>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</si>
  <si>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</si>
  <si>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</si>
  <si>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</si>
  <si>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</si>
  <si>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</si>
  <si>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</si>
  <si>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</si>
  <si>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</si>
  <si>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</si>
  <si>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</si>
  <si>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</si>
  <si>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</si>
  <si>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</si>
  <si>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</si>
  <si>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</si>
  <si>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</si>
  <si>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</si>
  <si>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</si>
  <si>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</si>
  <si>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</si>
  <si>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</si>
  <si>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</si>
  <si>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</si>
  <si>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</si>
  <si>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</si>
  <si>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</si>
  <si>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</si>
  <si>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</si>
  <si>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</si>
  <si>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</si>
  <si>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</si>
  <si>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</si>
  <si>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</si>
  <si>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</si>
  <si>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</si>
  <si>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</si>
  <si>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</si>
  <si>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</si>
  <si>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</si>
  <si>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</si>
  <si>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</si>
  <si>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</si>
  <si>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</si>
  <si>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</si>
  <si>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</si>
  <si>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</si>
  <si>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</si>
  <si>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</si>
  <si>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</si>
  <si>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</si>
  <si>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</si>
  <si>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</si>
  <si>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</si>
  <si>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</si>
  <si>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</si>
  <si>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</si>
  <si>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</si>
  <si>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</si>
  <si>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</si>
  <si>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</si>
  <si>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</si>
  <si>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</si>
  <si>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</si>
  <si>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</si>
  <si>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</si>
  <si>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</si>
  <si>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</si>
  <si>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</si>
  <si>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</si>
  <si>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</si>
  <si>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</si>
  <si>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</si>
  <si>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</si>
  <si>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</si>
  <si>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</si>
  <si>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</si>
  <si>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</si>
  <si>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</si>
  <si>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</si>
  <si>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</si>
  <si>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</si>
  <si>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</si>
  <si>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</si>
  <si>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</si>
  <si>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</si>
  <si>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</si>
  <si>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</si>
  <si>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</si>
  <si>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</si>
  <si>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</si>
  <si>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</si>
  <si>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</si>
  <si>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</si>
  <si>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</si>
  <si>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</si>
  <si>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</si>
  <si>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</si>
  <si>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</si>
  <si>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</si>
  <si>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</si>
  <si>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</si>
  <si>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</si>
  <si>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</si>
  <si>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</si>
  <si>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</si>
  <si>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</si>
  <si>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</si>
  <si>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</si>
  <si>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</si>
  <si>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</si>
  <si>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</si>
  <si>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</si>
  <si>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</si>
  <si>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</si>
  <si>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</si>
  <si>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</si>
  <si>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</si>
  <si>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</si>
  <si>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</si>
  <si>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</si>
  <si>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</si>
  <si>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</si>
  <si>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</si>
  <si>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</si>
  <si>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</si>
  <si>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</si>
  <si>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</si>
  <si>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</si>
  <si>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</si>
  <si>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</si>
  <si>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</si>
  <si>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</si>
  <si>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</si>
  <si>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</si>
  <si>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</si>
  <si>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</si>
  <si>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</si>
  <si>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</si>
  <si>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</si>
  <si>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</si>
  <si>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</si>
  <si>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</si>
  <si>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</si>
  <si>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</si>
  <si>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</si>
  <si>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</si>
  <si>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</si>
  <si>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</si>
  <si>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</si>
  <si>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</si>
  <si>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</si>
  <si>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</si>
  <si>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</si>
  <si>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</si>
  <si>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</si>
  <si>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</si>
  <si>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</si>
  <si>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</si>
  <si>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</si>
  <si>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</si>
  <si>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</si>
  <si>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</si>
  <si>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</si>
  <si>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</si>
  <si>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</si>
  <si>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</si>
  <si>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</si>
  <si>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</si>
  <si>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</si>
  <si>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</si>
  <si>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</si>
  <si>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</si>
  <si>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</si>
  <si>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</si>
  <si>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</si>
  <si>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</si>
  <si>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</si>
  <si>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</si>
  <si>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</si>
  <si>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</si>
  <si>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</si>
  <si>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</si>
  <si>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</si>
  <si>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</si>
  <si>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</si>
  <si>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</si>
  <si>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</si>
  <si>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</si>
  <si>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</si>
  <si>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</si>
  <si>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</si>
  <si>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</si>
  <si>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</si>
  <si>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</si>
  <si>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</si>
  <si>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</si>
  <si>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</si>
  <si>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</si>
  <si>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</si>
  <si>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</si>
  <si>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</si>
  <si>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</si>
  <si>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</si>
  <si>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</si>
  <si>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</si>
  <si>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</si>
  <si>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</si>
  <si>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</si>
  <si>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</si>
  <si>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</si>
  <si>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</si>
  <si>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</si>
  <si>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</si>
  <si>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</si>
  <si>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</si>
  <si>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</si>
  <si>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</si>
  <si>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</si>
  <si>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</si>
  <si>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</si>
  <si>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</si>
  <si>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</si>
  <si>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</si>
  <si>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</si>
  <si>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</si>
  <si>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</si>
  <si>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</si>
  <si>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</si>
  <si>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</si>
  <si>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</si>
  <si>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</si>
  <si>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</si>
  <si>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</si>
  <si>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</si>
  <si>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</si>
  <si>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</si>
  <si>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</si>
  <si>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</si>
  <si>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</si>
  <si>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</si>
  <si>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</si>
  <si>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</si>
  <si>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</si>
  <si>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</si>
  <si>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</si>
  <si>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</si>
  <si>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</si>
  <si>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</si>
  <si>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</si>
  <si>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</si>
  <si>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</si>
  <si>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</si>
  <si>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</si>
  <si>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</si>
  <si>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</si>
  <si>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</si>
  <si>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</si>
  <si>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</si>
  <si>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</si>
  <si>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</si>
  <si>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</si>
  <si>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</si>
  <si>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</si>
  <si>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</si>
  <si>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</si>
  <si>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</si>
  <si>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</si>
  <si>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</si>
  <si>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</si>
  <si>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</si>
  <si>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</si>
  <si>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</si>
  <si>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</si>
  <si>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</si>
  <si>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</si>
  <si>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</si>
  <si>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</si>
  <si>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</si>
  <si>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</si>
  <si>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</si>
  <si>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</si>
  <si>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</si>
  <si>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</si>
  <si>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</si>
  <si>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</si>
  <si>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</si>
  <si>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</si>
  <si>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</si>
  <si>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</si>
  <si>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</si>
  <si>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</si>
  <si>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</si>
  <si>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</si>
  <si>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</si>
  <si>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</si>
  <si>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</si>
  <si>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</si>
  <si>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</si>
  <si>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</si>
  <si>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</si>
  <si>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</si>
  <si>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</si>
  <si>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</si>
  <si>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</si>
  <si>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</si>
  <si>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</si>
  <si>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</si>
  <si>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</si>
  <si>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</si>
  <si>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</si>
  <si>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</si>
  <si>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</si>
  <si>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</si>
  <si>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</si>
  <si>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</si>
  <si>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</si>
  <si>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</si>
  <si>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</si>
  <si>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</si>
  <si>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</si>
  <si>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</si>
  <si>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</si>
  <si>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</si>
  <si>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</si>
  <si>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</si>
  <si>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</si>
  <si>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</si>
  <si>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</si>
  <si>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</si>
  <si>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</si>
  <si>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</si>
  <si>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</si>
  <si>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</si>
  <si>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</si>
  <si>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</si>
  <si>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</si>
  <si>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</si>
  <si>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</si>
  <si>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</si>
  <si>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</si>
  <si>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</si>
  <si>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</si>
  <si>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</si>
  <si>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</si>
  <si>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</si>
  <si>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</si>
  <si>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</si>
  <si>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</si>
  <si>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</si>
  <si>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</si>
  <si>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</si>
  <si>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</si>
  <si>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</si>
  <si>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</si>
  <si>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</si>
  <si>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</si>
  <si>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</si>
  <si>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</si>
  <si>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</si>
  <si>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</si>
  <si>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</si>
  <si>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</si>
  <si>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</si>
  <si>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</si>
  <si>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</si>
  <si>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</si>
  <si>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</si>
  <si>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</si>
  <si>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</si>
  <si>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</si>
  <si>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</si>
  <si>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</si>
  <si>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</si>
  <si>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</si>
  <si>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</si>
  <si>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</si>
  <si>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</si>
  <si>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</si>
  <si>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</si>
  <si>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</si>
  <si>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</si>
  <si>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</si>
  <si>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</si>
  <si>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</si>
  <si>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</si>
  <si>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</si>
  <si>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</si>
  <si>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</si>
  <si>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</si>
  <si>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</si>
  <si>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</si>
  <si>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</si>
  <si>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</si>
  <si>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</si>
  <si>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</si>
  <si>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</si>
  <si>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</si>
  <si>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</si>
  <si>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</si>
  <si>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</si>
  <si>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</si>
  <si>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</si>
  <si>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</si>
  <si>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</si>
  <si>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</si>
  <si>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</si>
  <si>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</si>
  <si>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</si>
  <si>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</si>
  <si>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</si>
  <si>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</si>
  <si>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</si>
  <si>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</si>
  <si>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</si>
  <si>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</si>
  <si>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</si>
  <si>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</si>
  <si>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</si>
  <si>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</si>
  <si>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</si>
  <si>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</si>
  <si>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</si>
  <si>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</si>
  <si>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</si>
  <si>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</si>
  <si>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</si>
  <si>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</si>
  <si>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</si>
  <si>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</si>
  <si>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</si>
  <si>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</si>
  <si>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</si>
  <si>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</si>
  <si>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</si>
  <si>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</si>
  <si>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</si>
  <si>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</si>
  <si>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</si>
  <si>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</si>
  <si>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</si>
  <si>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</si>
  <si>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</si>
  <si>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</si>
  <si>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</si>
  <si>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</si>
  <si>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</si>
  <si>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</si>
  <si>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</si>
  <si>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</si>
  <si>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</si>
  <si>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</si>
  <si>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</si>
  <si>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</si>
  <si>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</si>
  <si>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</si>
  <si>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</si>
  <si>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</si>
  <si>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</si>
  <si>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</si>
  <si>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</si>
  <si>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</si>
  <si>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</si>
  <si>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</si>
  <si>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</si>
  <si>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</si>
  <si>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</si>
  <si>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</si>
  <si>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</si>
  <si>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</si>
  <si>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</si>
  <si>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</si>
  <si>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</si>
  <si>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</si>
  <si>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</si>
  <si>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</si>
  <si>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</si>
  <si>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</si>
  <si>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</si>
  <si>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</si>
  <si>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</si>
  <si>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</si>
  <si>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</si>
  <si>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</si>
  <si>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</si>
  <si>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</si>
  <si>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</si>
  <si>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</si>
  <si>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</si>
  <si>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</si>
  <si>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</si>
  <si>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</si>
  <si>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</si>
  <si>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</si>
  <si>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</si>
  <si>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</si>
  <si>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</si>
  <si>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</si>
  <si>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</si>
  <si>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</si>
  <si>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</si>
  <si>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</si>
  <si>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</si>
  <si>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</si>
  <si>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</si>
  <si>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</si>
  <si>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</si>
  <si>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</si>
  <si>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</si>
  <si>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</si>
  <si>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</si>
  <si>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</si>
  <si>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</si>
  <si>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</si>
  <si>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</si>
  <si>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</si>
  <si>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</si>
  <si>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</si>
  <si>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</si>
  <si>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</si>
  <si>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</si>
  <si>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</si>
  <si>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</si>
  <si>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</si>
  <si>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</si>
  <si>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</si>
  <si>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</si>
  <si>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</si>
  <si>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</si>
  <si>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</si>
  <si>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</si>
  <si>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</si>
  <si>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</si>
  <si>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</si>
  <si>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</si>
  <si>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</si>
  <si>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</si>
  <si>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</si>
  <si>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</si>
  <si>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</si>
  <si>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</si>
  <si>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</si>
  <si>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</si>
  <si>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</si>
  <si>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</si>
  <si>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</si>
  <si>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</si>
  <si>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</si>
  <si>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</si>
  <si>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</si>
  <si>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</si>
  <si>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</si>
  <si>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</si>
  <si>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</si>
  <si>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</si>
  <si>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</si>
  <si>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</si>
  <si>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</si>
  <si>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</si>
  <si>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</si>
  <si>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</si>
  <si>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</si>
  <si>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</si>
  <si>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</si>
  <si>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</si>
  <si>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</si>
  <si>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</si>
  <si>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</si>
  <si>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</si>
  <si>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</si>
  <si>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</si>
  <si>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</si>
  <si>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</si>
  <si>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</si>
  <si>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</si>
  <si>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</si>
  <si>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</si>
  <si>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</si>
  <si>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</si>
  <si>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</si>
  <si>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</si>
  <si>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</si>
  <si>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</si>
  <si>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</si>
  <si>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</si>
  <si>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</si>
  <si>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</si>
  <si>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</si>
  <si>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</si>
  <si>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</si>
  <si>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</si>
  <si>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</si>
  <si>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</si>
  <si>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</si>
  <si>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</si>
  <si>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</si>
  <si>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</si>
  <si>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</si>
  <si>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</si>
  <si>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</si>
  <si>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</si>
  <si>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</si>
  <si>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</si>
  <si>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</si>
  <si>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</si>
  <si>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</si>
  <si>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</si>
  <si>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</si>
  <si>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</si>
  <si>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</si>
  <si>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</si>
  <si>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</si>
  <si>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</si>
  <si>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</si>
  <si>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</si>
  <si>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</si>
  <si>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</si>
  <si>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</si>
  <si>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</si>
  <si>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</si>
  <si>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</si>
  <si>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</si>
  <si>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</si>
  <si>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</si>
  <si>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</si>
  <si>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</si>
  <si>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</si>
  <si>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</si>
  <si>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</si>
  <si>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</si>
  <si>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</si>
  <si>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</si>
  <si>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</si>
  <si>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</si>
  <si>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</si>
  <si>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</si>
  <si>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</si>
  <si>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</si>
  <si>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</si>
  <si>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</si>
  <si>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</si>
  <si>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</si>
  <si>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</si>
  <si>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</si>
  <si>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</si>
  <si>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</si>
  <si>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</si>
  <si>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</si>
  <si>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</si>
  <si>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</si>
  <si>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</si>
  <si>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</si>
  <si>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</si>
  <si>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</si>
  <si>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</si>
  <si>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</si>
  <si>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</si>
  <si>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</si>
  <si>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</si>
  <si>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</si>
  <si>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</si>
  <si>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</si>
  <si>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</si>
  <si>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</si>
  <si>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</si>
  <si>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</si>
  <si>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</si>
  <si>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</si>
  <si>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</si>
  <si>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</si>
  <si>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</si>
  <si>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</si>
  <si>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</si>
  <si>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</si>
  <si>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</si>
  <si>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</si>
  <si>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</si>
  <si>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</si>
  <si>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</si>
  <si>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</si>
  <si>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</si>
  <si>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</si>
  <si>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</si>
  <si>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</si>
  <si>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</si>
  <si>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</si>
  <si>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</si>
  <si>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</si>
  <si>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</si>
  <si>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</si>
  <si>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</si>
  <si>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</si>
  <si>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</si>
  <si>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</si>
  <si>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</si>
  <si>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</si>
  <si>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</si>
  <si>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</si>
  <si>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</si>
  <si>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</si>
  <si>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</si>
  <si>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</si>
  <si>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</si>
  <si>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</si>
  <si>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</si>
  <si>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</si>
  <si>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</si>
  <si>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</si>
  <si>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</si>
  <si>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</si>
  <si>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</si>
  <si>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</si>
  <si>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</si>
  <si>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</si>
  <si>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</si>
  <si>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</si>
  <si>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</si>
  <si>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</si>
  <si>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</si>
  <si>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</si>
  <si>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</si>
  <si>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</si>
  <si>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</si>
  <si>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</si>
  <si>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</si>
  <si>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</si>
  <si>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</si>
  <si>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</si>
  <si>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</si>
  <si>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</si>
  <si>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</si>
  <si>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</si>
  <si>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</si>
  <si>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</si>
  <si>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</si>
  <si>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</si>
  <si>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</si>
  <si>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</si>
  <si>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</si>
  <si>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</si>
  <si>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</si>
  <si>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</si>
  <si>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</si>
  <si>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</si>
  <si>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</si>
  <si>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</si>
  <si>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</si>
  <si>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</si>
  <si>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</si>
  <si>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</si>
  <si>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</si>
  <si>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</si>
  <si>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</si>
  <si>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</si>
  <si>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</si>
  <si>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</si>
  <si>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</si>
  <si>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</si>
  <si>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</si>
  <si>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</si>
  <si>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</si>
  <si>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</si>
  <si>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</si>
  <si>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</si>
  <si>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</si>
  <si>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</si>
  <si>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</si>
  <si>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</si>
  <si>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</si>
  <si>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</si>
  <si>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</si>
  <si>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</si>
  <si>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</si>
  <si>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</si>
  <si>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</si>
  <si>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</si>
  <si>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</si>
  <si>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</si>
  <si>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</si>
  <si>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</si>
  <si>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</si>
  <si>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</si>
  <si>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</si>
  <si>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</si>
  <si>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</si>
  <si>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</si>
  <si>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</si>
  <si>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</si>
  <si>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</si>
  <si>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</si>
  <si>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</si>
  <si>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</si>
  <si>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</si>
  <si>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</si>
  <si>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</si>
  <si>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</si>
  <si>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</si>
  <si>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</si>
  <si>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</si>
  <si>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</si>
  <si>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</si>
  <si>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</si>
  <si>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</si>
  <si>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</si>
  <si>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</si>
  <si>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</si>
  <si>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</si>
  <si>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</si>
  <si>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</si>
  <si>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</si>
  <si>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</si>
  <si>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</si>
  <si>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</si>
  <si>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</si>
  <si>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</si>
  <si>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</si>
  <si>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</si>
  <si>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</si>
  <si>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</si>
  <si>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</si>
  <si>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</si>
  <si>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</si>
  <si>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</si>
  <si>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</si>
  <si>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</si>
  <si>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</si>
  <si>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</si>
  <si>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</si>
  <si>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</si>
  <si>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</si>
  <si>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</si>
  <si>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</si>
  <si>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</si>
  <si>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</si>
  <si>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</si>
  <si>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</si>
  <si>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</si>
  <si>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</si>
  <si>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</si>
  <si>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</si>
  <si>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</si>
  <si>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</si>
  <si>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</si>
  <si>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</si>
  <si>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</si>
  <si>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</si>
  <si>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</si>
  <si>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</si>
  <si>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</si>
  <si>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</si>
  <si>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</si>
  <si>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</si>
  <si>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</si>
  <si>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</si>
  <si>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</si>
  <si>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</si>
  <si>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</si>
  <si>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</si>
  <si>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</si>
  <si>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</si>
  <si>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</si>
  <si>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</si>
  <si>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</si>
  <si>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</si>
  <si>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</si>
  <si>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</si>
  <si>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</si>
  <si>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</si>
  <si>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</si>
  <si>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</si>
  <si>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</si>
  <si>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</si>
  <si>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</si>
  <si>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</si>
  <si>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</si>
  <si>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</si>
  <si>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</si>
  <si>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</si>
  <si>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</si>
  <si>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</si>
  <si>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</si>
  <si>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</si>
  <si>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</si>
  <si>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</si>
  <si>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</si>
  <si>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</si>
  <si>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</si>
  <si>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</si>
  <si>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</si>
  <si>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</si>
  <si>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</si>
  <si>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</si>
  <si>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</si>
  <si>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</si>
  <si>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</si>
  <si>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</si>
  <si>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</si>
  <si>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</si>
  <si>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</si>
  <si>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</si>
  <si>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</si>
  <si>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</si>
  <si>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</si>
  <si>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</si>
  <si>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</si>
  <si>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</si>
  <si>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</si>
  <si>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</si>
  <si>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</si>
  <si>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</si>
  <si>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</si>
  <si>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</si>
  <si>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</si>
  <si>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</si>
  <si>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</si>
  <si>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</si>
  <si>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</si>
  <si>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</si>
  <si>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</si>
  <si>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</si>
  <si>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</si>
  <si>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</si>
  <si>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</si>
  <si>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</si>
  <si>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</si>
  <si>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</si>
  <si>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</si>
  <si>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</si>
  <si>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</si>
  <si>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</si>
  <si>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</si>
  <si>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</si>
  <si>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</si>
  <si>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</si>
  <si>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</si>
  <si>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</si>
  <si>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</si>
  <si>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</si>
  <si>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</si>
  <si>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</si>
  <si>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</si>
  <si>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</si>
  <si>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</si>
  <si>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</si>
  <si>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</si>
  <si>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</si>
  <si>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</si>
  <si>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</si>
  <si>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</si>
  <si>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</si>
  <si>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</si>
  <si>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</si>
  <si>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</si>
  <si>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</si>
  <si>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</si>
  <si>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</si>
  <si>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</si>
  <si>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</si>
  <si>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</si>
  <si>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</si>
  <si>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</si>
  <si>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</si>
  <si>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</si>
  <si>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</si>
  <si>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</si>
  <si>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</si>
  <si>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</si>
  <si>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</si>
  <si>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</si>
  <si>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</si>
  <si>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</si>
  <si>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</si>
  <si>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</si>
  <si>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</si>
  <si>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</si>
  <si>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</si>
  <si>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</si>
  <si>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</si>
  <si>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</si>
  <si>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</si>
  <si>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</si>
  <si>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</si>
  <si>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</si>
  <si>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</si>
  <si>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</si>
  <si>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</si>
  <si>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</si>
  <si>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</si>
  <si>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</si>
  <si>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</si>
  <si>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</si>
  <si>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</si>
  <si>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</si>
  <si>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</si>
  <si>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</si>
  <si>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</si>
  <si>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</si>
  <si>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</si>
  <si>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</si>
  <si>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</si>
  <si>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</si>
  <si>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</si>
  <si>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</si>
  <si>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</si>
  <si>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</si>
  <si>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</si>
  <si>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</si>
  <si>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</si>
  <si>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</si>
  <si>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</si>
  <si>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</si>
  <si>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</si>
  <si>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</si>
  <si>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</si>
  <si>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</si>
  <si>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</si>
  <si>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</si>
  <si>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</si>
  <si>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</si>
  <si>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</si>
  <si>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</si>
  <si>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</si>
  <si>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</si>
  <si>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</si>
  <si>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</si>
  <si>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</si>
  <si>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</si>
  <si>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</si>
  <si>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</si>
  <si>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</si>
  <si>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</si>
  <si>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</si>
  <si>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</si>
  <si>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</si>
  <si>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</si>
  <si>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</si>
  <si>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</si>
  <si>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</si>
  <si>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</si>
  <si>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</si>
  <si>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</si>
  <si>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</si>
  <si>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</si>
  <si>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</si>
  <si>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</si>
  <si>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</si>
  <si>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</si>
  <si>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</si>
  <si>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</si>
  <si>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</si>
  <si>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</si>
  <si>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</si>
  <si>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</si>
  <si>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</si>
  <si>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</si>
  <si>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</si>
  <si>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</si>
  <si>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</si>
  <si>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</si>
  <si>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</si>
  <si>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</si>
  <si>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</si>
  <si>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</si>
  <si>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</si>
  <si>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</si>
  <si>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</si>
  <si>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</si>
  <si>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</si>
  <si>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</si>
  <si>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</si>
  <si>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</si>
  <si>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</si>
  <si>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</si>
  <si>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</si>
  <si>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</si>
  <si>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</si>
  <si>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</si>
  <si>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</si>
  <si>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</si>
  <si>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</si>
  <si>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</si>
  <si>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</si>
  <si>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</si>
  <si>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</si>
  <si>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</si>
  <si>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</si>
  <si>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</si>
  <si>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</si>
  <si>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</si>
  <si>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</si>
  <si>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</si>
  <si>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</si>
  <si>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</si>
  <si>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</si>
  <si>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</si>
  <si>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</si>
  <si>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</si>
  <si>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</si>
  <si>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</si>
  <si>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</si>
  <si>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</si>
  <si>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</si>
  <si>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</si>
  <si>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</si>
  <si>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</si>
  <si>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</si>
  <si>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</si>
  <si>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</si>
  <si>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</si>
  <si>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</si>
  <si>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</si>
  <si>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</si>
  <si>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</si>
  <si>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</si>
  <si>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</si>
  <si>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</si>
  <si>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</si>
  <si>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</si>
  <si>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</si>
  <si>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</si>
  <si>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</si>
  <si>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</si>
  <si>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</si>
  <si>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</si>
  <si>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</si>
  <si>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</si>
  <si>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</si>
  <si>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</si>
  <si>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</si>
  <si>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</si>
  <si>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</si>
  <si>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</si>
  <si>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</si>
  <si>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</si>
  <si>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</si>
  <si>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</si>
  <si>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</si>
  <si>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</si>
  <si>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</si>
  <si>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</si>
  <si>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</si>
  <si>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</si>
  <si>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</si>
  <si>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</si>
  <si>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</si>
  <si>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</si>
  <si>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</si>
  <si>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</si>
  <si>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</si>
  <si>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</si>
  <si>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</si>
  <si>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</si>
  <si>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</si>
  <si>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</si>
  <si>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</si>
  <si>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</si>
  <si>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</si>
  <si>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</si>
  <si>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</si>
  <si>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</si>
  <si>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</si>
  <si>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</si>
  <si>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</si>
  <si>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</si>
  <si>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</si>
  <si>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</si>
  <si>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</si>
  <si>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</si>
  <si>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</si>
  <si>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</si>
  <si>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</si>
  <si>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</si>
  <si>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</si>
  <si>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</si>
  <si>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</si>
  <si>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</si>
  <si>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</si>
  <si>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</si>
  <si>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</si>
  <si>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</si>
  <si>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</si>
  <si>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</si>
  <si>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</si>
  <si>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</si>
  <si>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</si>
  <si>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</si>
  <si>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</si>
  <si>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</si>
  <si>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</si>
  <si>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</si>
  <si>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</si>
  <si>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</si>
  <si>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</si>
  <si>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</si>
  <si>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</si>
  <si>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</si>
  <si>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</si>
  <si>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</si>
  <si>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</si>
  <si>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</si>
  <si>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</si>
  <si>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</si>
  <si>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</si>
  <si>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</si>
  <si>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</si>
  <si>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</si>
  <si>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</si>
  <si>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</si>
  <si>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</si>
  <si>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</si>
  <si>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</si>
  <si>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</si>
  <si>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</si>
  <si>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</si>
  <si>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</si>
  <si>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</si>
  <si>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</si>
  <si>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</si>
  <si>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</si>
  <si>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</si>
  <si>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</si>
  <si>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</si>
  <si>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</si>
  <si>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</si>
  <si>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</si>
  <si>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</si>
  <si>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</si>
  <si>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</si>
  <si>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</si>
  <si>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</si>
  <si>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</si>
  <si>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</si>
  <si>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</si>
  <si>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</si>
  <si>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</si>
  <si>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</si>
  <si>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</si>
  <si>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</si>
  <si>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</si>
  <si>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</si>
  <si>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</si>
  <si>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</si>
  <si>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</si>
  <si>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</si>
  <si>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</si>
  <si>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</si>
  <si>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</si>
  <si>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</si>
  <si>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</si>
  <si>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</si>
  <si>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</si>
  <si>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</si>
  <si>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</si>
  <si>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</si>
  <si>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</si>
  <si>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</si>
  <si>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</si>
  <si>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</si>
  <si>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</si>
  <si>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</si>
  <si>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</si>
  <si>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</si>
  <si>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</si>
  <si>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</si>
  <si>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</si>
  <si>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</si>
  <si>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</si>
  <si>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</si>
  <si>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</si>
  <si>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</si>
  <si>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</si>
  <si>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</si>
  <si>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</si>
  <si>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</si>
  <si>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</si>
  <si>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</si>
  <si>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</si>
  <si>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</si>
  <si>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</si>
  <si>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</si>
  <si>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</si>
  <si>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</si>
  <si>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</si>
  <si>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</si>
  <si>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</si>
  <si>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</si>
  <si>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</si>
  <si>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</si>
  <si>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</si>
  <si>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</si>
  <si>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</si>
  <si>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</si>
  <si>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</si>
  <si>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</si>
  <si>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</si>
  <si>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</si>
  <si>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</si>
  <si>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</si>
  <si>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</si>
  <si>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</si>
  <si>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</si>
  <si>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</si>
  <si>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</si>
  <si>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</si>
  <si>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</si>
  <si>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</si>
  <si>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</si>
  <si>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</si>
  <si>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</si>
  <si>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</si>
  <si>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</si>
  <si>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</si>
  <si>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</si>
  <si>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</si>
  <si>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</si>
  <si>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</si>
  <si>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</si>
  <si>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</si>
  <si>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</si>
  <si>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</si>
  <si>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</si>
  <si>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</si>
  <si>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</si>
  <si>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</si>
  <si>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</si>
  <si>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</si>
  <si>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</si>
  <si>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</si>
  <si>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</si>
  <si>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</si>
  <si>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</si>
  <si>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</si>
  <si>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</si>
  <si>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</si>
  <si>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</si>
  <si>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</si>
  <si>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</si>
  <si>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</si>
  <si>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</si>
  <si>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</si>
  <si>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</si>
  <si>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</si>
  <si>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</si>
  <si>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</si>
  <si>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</si>
  <si>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</si>
  <si>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</si>
  <si>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</si>
  <si>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</si>
  <si>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</si>
  <si>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</si>
  <si>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</si>
  <si>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</si>
  <si>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</si>
  <si>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</si>
  <si>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</si>
  <si>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</si>
  <si>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</si>
  <si>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</si>
  <si>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</si>
  <si>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</si>
  <si>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</si>
  <si>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</si>
  <si>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</si>
  <si>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</si>
  <si>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</si>
  <si>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</si>
  <si>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</si>
  <si>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</si>
  <si>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</si>
  <si>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</si>
  <si>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</si>
  <si>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</si>
  <si>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</si>
  <si>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</si>
  <si>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</si>
  <si>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</si>
  <si>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</si>
  <si>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</si>
  <si>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</si>
  <si>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</si>
  <si>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</si>
  <si>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</si>
  <si>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</si>
  <si>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</si>
  <si>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</si>
  <si>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</si>
  <si>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</si>
  <si>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</si>
  <si>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</si>
  <si>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</si>
  <si>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</si>
  <si>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</si>
  <si>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</si>
  <si>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</si>
  <si>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</si>
  <si>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</si>
  <si>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</si>
  <si>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</si>
  <si>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</si>
  <si>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</si>
  <si>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</si>
  <si>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</si>
  <si>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</si>
  <si>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</si>
  <si>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</si>
  <si>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</si>
  <si>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</si>
  <si>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</si>
  <si>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</si>
  <si>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</si>
  <si>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</si>
  <si>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</si>
  <si>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</si>
  <si>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</si>
  <si>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</si>
  <si>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</si>
  <si>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</si>
  <si>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</si>
  <si>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</si>
  <si>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</si>
  <si>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</si>
  <si>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</si>
  <si>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</si>
  <si>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</si>
  <si>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</si>
  <si>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</si>
  <si>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</si>
  <si>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</si>
  <si>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</si>
  <si>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</si>
  <si>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</si>
  <si>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</si>
  <si>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</si>
  <si>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</si>
  <si>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</si>
  <si>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</si>
  <si>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</si>
  <si>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</si>
  <si>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</si>
  <si>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</si>
  <si>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</si>
  <si>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</si>
  <si>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</si>
  <si>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</si>
  <si>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</si>
  <si>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</si>
  <si>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</si>
  <si>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</si>
  <si>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</si>
  <si>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</si>
  <si>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</si>
  <si>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</si>
  <si>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</si>
  <si>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</si>
  <si>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</si>
  <si>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</si>
  <si>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</si>
  <si>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</si>
  <si>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</si>
  <si>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</si>
  <si>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</si>
  <si>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</si>
  <si>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</si>
  <si>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</si>
  <si>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</si>
  <si>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</si>
  <si>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</si>
  <si>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</si>
  <si>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</si>
  <si>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</si>
  <si>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</si>
  <si>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</si>
  <si>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</si>
  <si>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</si>
  <si>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</si>
  <si>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</si>
  <si>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</si>
  <si>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</si>
  <si>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</si>
  <si>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</si>
  <si>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</si>
  <si>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</si>
  <si>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</si>
  <si>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</si>
  <si>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</si>
  <si>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</si>
  <si>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</si>
  <si>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</si>
  <si>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</si>
  <si>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</si>
  <si>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</si>
  <si>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</si>
  <si>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</si>
  <si>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</si>
  <si>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</si>
  <si>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</si>
  <si>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</si>
  <si>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</si>
  <si>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</si>
  <si>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</si>
  <si>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</si>
  <si>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</si>
  <si>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</si>
  <si>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</si>
  <si>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</si>
  <si>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</si>
  <si>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</si>
  <si>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</si>
  <si>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</si>
  <si>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</si>
  <si>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</si>
  <si>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</si>
  <si>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</si>
  <si>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</si>
  <si>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</si>
  <si>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</si>
  <si>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</si>
  <si>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</si>
  <si>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</si>
  <si>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</si>
  <si>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</si>
  <si>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</si>
  <si>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</si>
  <si>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</si>
  <si>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</si>
  <si>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</si>
  <si>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</si>
  <si>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</si>
  <si>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</si>
  <si>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</si>
  <si>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</si>
  <si>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</si>
  <si>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</si>
  <si>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</si>
  <si>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</si>
  <si>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</si>
  <si>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</si>
  <si>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</si>
  <si>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</si>
  <si>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</si>
  <si>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</si>
  <si>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</si>
  <si>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</si>
  <si>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</si>
  <si>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</si>
  <si>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</si>
  <si>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</si>
  <si>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</si>
  <si>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</si>
  <si>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</si>
  <si>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</si>
  <si>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</si>
  <si>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</si>
  <si>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</si>
  <si>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</si>
  <si>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</si>
  <si>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</si>
  <si>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</si>
  <si>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</si>
  <si>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</si>
  <si>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</si>
  <si>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</si>
  <si>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</si>
  <si>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</si>
  <si>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</si>
  <si>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</si>
  <si>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</si>
  <si>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</si>
  <si>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</si>
  <si>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</si>
  <si>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</si>
  <si>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</si>
  <si>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</si>
  <si>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</si>
  <si>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</si>
  <si>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</si>
  <si>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</si>
  <si>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</si>
  <si>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</si>
  <si>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</si>
  <si>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</si>
  <si>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</si>
  <si>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</si>
  <si>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</si>
  <si>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</si>
  <si>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</si>
  <si>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</si>
  <si>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</si>
  <si>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</si>
  <si>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</si>
  <si>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</si>
  <si>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</si>
  <si>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</si>
  <si>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</si>
  <si>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</si>
  <si>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</si>
  <si>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</si>
  <si>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</si>
  <si>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</si>
  <si>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</si>
  <si>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</si>
  <si>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</si>
  <si>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</si>
  <si>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</si>
  <si>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</si>
  <si>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</si>
  <si>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</si>
  <si>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</si>
  <si>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</si>
  <si>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</si>
  <si>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</si>
  <si>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</si>
  <si>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</si>
  <si>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</si>
  <si>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</si>
  <si>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</si>
  <si>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</si>
  <si>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</si>
  <si>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</si>
  <si>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</si>
  <si>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</si>
  <si>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</si>
  <si>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</si>
  <si>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</si>
  <si>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</si>
  <si>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</si>
  <si>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</si>
  <si>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</si>
  <si>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</si>
  <si>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</si>
  <si>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</si>
  <si>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</si>
  <si>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</si>
  <si>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</si>
  <si>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</si>
  <si>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</si>
  <si>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</si>
  <si>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</si>
  <si>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</si>
  <si>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</si>
  <si>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</si>
  <si>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</si>
  <si>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</si>
  <si>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</si>
  <si>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</si>
  <si>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</si>
  <si>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</si>
  <si>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</si>
  <si>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</si>
  <si>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</si>
  <si>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</si>
  <si>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</si>
  <si>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</si>
  <si>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</si>
  <si>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</si>
  <si>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</si>
  <si>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</si>
  <si>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</si>
  <si>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</si>
  <si>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</si>
  <si>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</si>
  <si>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</si>
  <si>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</si>
  <si>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</si>
  <si>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</si>
  <si>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</si>
  <si>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</si>
  <si>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</si>
  <si>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</si>
  <si>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</si>
  <si>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</si>
  <si>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</si>
  <si>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</si>
  <si>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</si>
  <si>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</si>
  <si>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</si>
  <si>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</si>
  <si>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</si>
  <si>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</si>
  <si>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</si>
  <si>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</si>
  <si>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</si>
  <si>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</si>
  <si>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</si>
  <si>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</si>
  <si>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</si>
  <si>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</si>
  <si>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</si>
  <si>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</si>
  <si>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</si>
  <si>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</si>
  <si>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</si>
  <si>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</si>
  <si>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</si>
  <si>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</si>
  <si>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</si>
  <si>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</si>
  <si>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</si>
  <si>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</si>
  <si>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</si>
  <si>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</si>
  <si>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</si>
  <si>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</si>
  <si>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</si>
  <si>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</si>
  <si>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</si>
  <si>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</si>
  <si>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</si>
  <si>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</si>
  <si>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</si>
  <si>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</si>
  <si>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</si>
  <si>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</si>
  <si>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</si>
  <si>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</si>
  <si>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</si>
  <si>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</si>
  <si>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</si>
  <si>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</si>
  <si>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</si>
  <si>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</si>
  <si>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</si>
  <si>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</si>
  <si>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</si>
  <si>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</si>
  <si>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</si>
  <si>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</si>
  <si>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</si>
  <si>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</si>
  <si>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</si>
  <si>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</si>
  <si>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</si>
  <si>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</si>
  <si>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</si>
  <si>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</si>
  <si>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</si>
  <si>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</si>
  <si>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</si>
  <si>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</si>
  <si>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</si>
  <si>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</si>
  <si>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</si>
  <si>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</si>
  <si>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</si>
  <si>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</si>
  <si>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</si>
  <si>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</si>
  <si>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</si>
  <si>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</si>
  <si>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</si>
  <si>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</si>
  <si>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</si>
  <si>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</si>
  <si>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</si>
  <si>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</si>
  <si>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</si>
  <si>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</si>
  <si>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</si>
  <si>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</si>
  <si>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</si>
  <si>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</si>
  <si>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</si>
  <si>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</si>
  <si>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</si>
  <si>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</si>
  <si>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</si>
  <si>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</si>
  <si>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</si>
  <si>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</si>
  <si>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</si>
  <si>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</si>
  <si>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</si>
  <si>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</si>
  <si>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</si>
  <si>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</si>
  <si>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</si>
  <si>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</si>
  <si>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</si>
  <si>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</si>
  <si>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</si>
  <si>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</si>
  <si>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</si>
  <si>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</si>
  <si>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</si>
  <si>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</si>
  <si>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</si>
  <si>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</si>
  <si>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</si>
  <si>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</si>
  <si>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</si>
  <si>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</si>
  <si>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</si>
  <si>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</si>
  <si>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</si>
  <si>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</si>
  <si>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</si>
  <si>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</si>
  <si>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</si>
  <si>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</si>
  <si>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</si>
  <si>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</si>
  <si>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</si>
  <si>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</si>
  <si>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</si>
  <si>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</si>
  <si>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</si>
  <si>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</si>
  <si>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</si>
  <si>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</si>
  <si>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</si>
  <si>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</si>
  <si>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</si>
  <si>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</si>
  <si>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</si>
  <si>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</si>
  <si>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</si>
  <si>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</si>
  <si>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</si>
  <si>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</si>
  <si>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</si>
  <si>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</si>
  <si>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</si>
  <si>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</si>
  <si>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</si>
  <si>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</si>
  <si>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</si>
  <si>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</si>
  <si>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</si>
  <si>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</si>
  <si>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</si>
  <si>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</si>
  <si>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</si>
  <si>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</si>
  <si>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</si>
  <si>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</si>
  <si>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</si>
  <si>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</si>
  <si>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</si>
  <si>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</si>
  <si>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</si>
  <si>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</si>
  <si>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</si>
  <si>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</si>
  <si>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</si>
  <si>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</si>
  <si>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</si>
  <si>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</si>
  <si>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</si>
  <si>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</si>
  <si>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</si>
  <si>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</si>
  <si>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</si>
  <si>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</si>
  <si>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</si>
  <si>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</si>
  <si>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</si>
  <si>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</si>
  <si>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</si>
  <si>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</si>
  <si>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</si>
  <si>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</si>
  <si>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</si>
  <si>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</si>
  <si>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</si>
  <si>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</si>
  <si>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</si>
  <si>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</si>
  <si>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</si>
  <si>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</si>
  <si>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</si>
  <si>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</si>
  <si>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</si>
  <si>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</si>
  <si>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</si>
  <si>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</si>
  <si>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</si>
  <si>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</si>
  <si>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</si>
  <si>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</si>
  <si>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</si>
  <si>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</si>
  <si>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</si>
  <si>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</si>
  <si>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</si>
  <si>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</si>
  <si>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</si>
  <si>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</si>
  <si>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</si>
  <si>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</si>
  <si>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</si>
  <si>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</si>
  <si>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</si>
  <si>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</si>
  <si>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</si>
  <si>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</si>
  <si>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</si>
  <si>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</si>
  <si>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</si>
  <si>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</si>
  <si>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</si>
  <si>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</si>
  <si>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</si>
  <si>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</si>
  <si>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</si>
  <si>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</si>
  <si>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</si>
  <si>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</si>
  <si>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</si>
  <si>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</si>
  <si>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</si>
  <si>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</si>
  <si>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</si>
  <si>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</si>
  <si>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</si>
  <si>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</si>
  <si>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</si>
  <si>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</si>
  <si>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</si>
  <si>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</si>
  <si>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</si>
  <si>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</si>
  <si>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</si>
  <si>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</si>
  <si>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</si>
  <si>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</si>
  <si>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</si>
  <si>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</si>
  <si>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</si>
  <si>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</si>
  <si>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</si>
  <si>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</si>
  <si>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</si>
  <si>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</si>
  <si>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</si>
  <si>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</si>
  <si>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</si>
  <si>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</si>
  <si>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</si>
  <si>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</si>
  <si>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</si>
  <si>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</si>
  <si>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</si>
  <si>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</si>
  <si>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</si>
  <si>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</si>
  <si>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</si>
  <si>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</si>
  <si>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</si>
  <si>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</si>
  <si>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</si>
  <si>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</si>
  <si>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</si>
  <si>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</si>
  <si>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</si>
  <si>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</si>
  <si>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</si>
  <si>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</si>
  <si>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</si>
  <si>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</si>
  <si>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</si>
  <si>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</si>
  <si>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</si>
  <si>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</si>
  <si>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</si>
  <si>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</si>
  <si>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</si>
  <si>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</si>
  <si>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</si>
  <si>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</si>
  <si>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</si>
  <si>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</si>
  <si>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</si>
  <si>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</si>
  <si>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</si>
  <si>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</si>
  <si>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</si>
  <si>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</si>
  <si>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</si>
  <si>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</si>
  <si>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</si>
  <si>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</si>
  <si>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</si>
  <si>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</si>
  <si>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</si>
  <si>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</si>
  <si>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</si>
  <si>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</si>
  <si>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</si>
  <si>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</si>
  <si>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</si>
  <si>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</si>
  <si>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</si>
  <si>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</si>
  <si>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</si>
  <si>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</si>
  <si>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</si>
  <si>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</si>
  <si>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</si>
  <si>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</si>
  <si>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</si>
  <si>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</si>
  <si>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</si>
  <si>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</si>
  <si>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</si>
  <si>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</si>
  <si>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</si>
  <si>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</si>
  <si>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</si>
  <si>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</si>
  <si>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</si>
  <si>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</si>
  <si>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</si>
  <si>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</si>
  <si>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</si>
  <si>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</si>
  <si>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</si>
  <si>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</si>
  <si>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</si>
  <si>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</si>
  <si>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</si>
  <si>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</si>
  <si>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</si>
  <si>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</si>
  <si>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</si>
  <si>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</si>
  <si>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</si>
  <si>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</si>
  <si>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</si>
  <si>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</si>
  <si>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</si>
  <si>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</si>
  <si>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</si>
  <si>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</si>
  <si>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</si>
  <si>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</si>
  <si>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</si>
  <si>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</si>
  <si>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</si>
  <si>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</si>
  <si>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</si>
  <si>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</si>
  <si>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</si>
  <si>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</si>
  <si>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</si>
  <si>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</si>
  <si>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</si>
  <si>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</si>
  <si>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</si>
  <si>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</si>
  <si>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</si>
  <si>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</si>
  <si>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</si>
  <si>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</si>
  <si>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</si>
  <si>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</si>
  <si>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</si>
  <si>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</si>
  <si>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</si>
  <si>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</si>
  <si>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</si>
  <si>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</si>
  <si>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</si>
  <si>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</si>
  <si>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</si>
  <si>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</si>
  <si>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</si>
  <si>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</si>
  <si>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</si>
  <si>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</si>
  <si>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</si>
  <si>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</si>
  <si>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</si>
  <si>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</si>
  <si>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</si>
  <si>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</si>
  <si>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</si>
  <si>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</si>
  <si>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</si>
  <si>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</si>
  <si>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</si>
  <si>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</si>
  <si>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</si>
  <si>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</si>
  <si>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</si>
  <si>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</si>
  <si>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</si>
  <si>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</si>
  <si>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</si>
  <si>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</si>
  <si>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</si>
  <si>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</si>
  <si>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</si>
  <si>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</si>
  <si>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</si>
  <si>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</si>
  <si>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</si>
  <si>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</si>
  <si>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</si>
  <si>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</si>
  <si>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</si>
  <si>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</si>
  <si>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</si>
  <si>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</si>
  <si>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</si>
  <si>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</si>
  <si>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</si>
  <si>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</si>
  <si>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</si>
  <si>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</si>
  <si>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</si>
  <si>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</si>
  <si>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</si>
  <si>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</si>
  <si>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</si>
  <si>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</si>
  <si>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</si>
  <si>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</si>
  <si>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</si>
  <si>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</si>
  <si>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</si>
  <si>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</si>
  <si>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</si>
  <si>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</si>
  <si>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</si>
  <si>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</si>
  <si>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</si>
  <si>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</si>
  <si>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</si>
  <si>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</si>
  <si>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</si>
  <si>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</si>
  <si>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</si>
  <si>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</si>
  <si>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</si>
  <si>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</si>
  <si>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</si>
  <si>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</si>
  <si>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</si>
  <si>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</si>
  <si>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</si>
  <si>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</si>
  <si>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</si>
  <si>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</si>
  <si>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</si>
  <si>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</si>
  <si>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</si>
  <si>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</si>
  <si>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</si>
  <si>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</si>
  <si>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</si>
  <si>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</si>
  <si>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</si>
  <si>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</si>
  <si>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</si>
  <si>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</si>
  <si>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</si>
  <si>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</si>
  <si>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</si>
  <si>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</si>
  <si>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</si>
  <si>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</si>
  <si>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</si>
  <si>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</si>
  <si>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</si>
  <si>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</si>
  <si>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</si>
  <si>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</si>
  <si>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</si>
  <si>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</si>
  <si>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</si>
  <si>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</si>
  <si>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</si>
  <si>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</si>
  <si>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</si>
  <si>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</si>
  <si>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</si>
  <si>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</si>
  <si>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</si>
  <si>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</si>
  <si>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</si>
  <si>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</si>
  <si>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</si>
  <si>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</si>
  <si>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</si>
  <si>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</si>
  <si>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</si>
  <si>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</si>
  <si>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</si>
  <si>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</si>
  <si>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</si>
  <si>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</si>
  <si>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</si>
  <si>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</si>
  <si>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</si>
  <si>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</si>
  <si>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</si>
  <si>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</si>
  <si>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</si>
  <si>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</si>
  <si>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</si>
  <si>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</si>
  <si>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</si>
  <si>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</si>
  <si>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</si>
  <si>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</si>
  <si>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</si>
  <si>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</si>
  <si>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</si>
  <si>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</si>
  <si>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</si>
  <si>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</si>
  <si>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</si>
  <si>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</si>
  <si>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</si>
  <si>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</si>
  <si>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</si>
  <si>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</si>
  <si>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</si>
  <si>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</si>
  <si>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</si>
  <si>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</si>
  <si>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</si>
  <si>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</si>
  <si>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</si>
  <si>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</si>
  <si>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</si>
  <si>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</si>
  <si>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</si>
  <si>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</si>
  <si>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</si>
  <si>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</si>
  <si>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</si>
  <si>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</si>
  <si>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</si>
  <si>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</si>
  <si>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</si>
  <si>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</si>
  <si>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</si>
  <si>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</si>
  <si>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</si>
  <si>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</si>
  <si>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</si>
  <si>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</si>
  <si>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</si>
  <si>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</si>
  <si>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</si>
  <si>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</si>
  <si>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</si>
  <si>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</si>
  <si>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</si>
  <si>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</si>
  <si>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</si>
  <si>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</si>
  <si>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</si>
  <si>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</si>
  <si>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</si>
  <si>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</si>
  <si>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</si>
  <si>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</si>
  <si>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</si>
  <si>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</si>
  <si>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</si>
  <si>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</si>
  <si>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</si>
  <si>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</si>
  <si>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</si>
  <si>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</si>
  <si>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</si>
  <si>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</si>
  <si>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</si>
  <si>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</si>
  <si>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</si>
  <si>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</si>
  <si>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</si>
  <si>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</si>
  <si>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</si>
  <si>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</si>
  <si>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</si>
  <si>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</si>
  <si>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</si>
  <si>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</si>
  <si>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</si>
  <si>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</si>
  <si>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</si>
  <si>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</si>
  <si>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</si>
  <si>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</si>
  <si>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</si>
  <si>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</si>
  <si>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</si>
  <si>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</si>
  <si>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</si>
  <si>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</si>
  <si>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</si>
  <si>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</si>
  <si>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</si>
  <si>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</si>
  <si>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</si>
  <si>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</si>
  <si>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</si>
  <si>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</si>
  <si>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</si>
  <si>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</si>
  <si>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</si>
  <si>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</si>
  <si>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</si>
  <si>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</si>
  <si>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</si>
  <si>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</si>
  <si>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</si>
  <si>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</si>
  <si>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</si>
  <si>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</si>
  <si>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</si>
  <si>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</si>
  <si>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</si>
  <si>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</si>
  <si>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</si>
  <si>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</si>
  <si>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</si>
  <si>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</si>
  <si>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</si>
  <si>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</si>
  <si>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</si>
  <si>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</si>
  <si>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</si>
  <si>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</si>
  <si>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</si>
  <si>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</si>
  <si>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</si>
  <si>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</si>
  <si>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</si>
  <si>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</si>
  <si>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</si>
  <si>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</si>
  <si>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</si>
  <si>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</si>
  <si>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</si>
  <si>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</si>
  <si>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</si>
  <si>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</si>
  <si>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</si>
  <si>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</si>
  <si>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</si>
  <si>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</si>
  <si>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</si>
  <si>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</si>
  <si>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</si>
  <si>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</si>
  <si>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</si>
  <si>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</si>
  <si>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</si>
  <si>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</si>
  <si>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</si>
  <si>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</si>
  <si>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</si>
  <si>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</si>
  <si>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</si>
  <si>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</si>
  <si>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</si>
  <si>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</si>
  <si>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</si>
  <si>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</si>
  <si>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</si>
  <si>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</si>
  <si>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</si>
  <si>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</si>
  <si>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</si>
  <si>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</si>
  <si>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</si>
  <si>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</si>
  <si>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</si>
  <si>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</si>
  <si>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</si>
  <si>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</si>
  <si>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</si>
  <si>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</si>
  <si>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</si>
  <si>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</si>
  <si>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</si>
  <si>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</si>
  <si>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</si>
  <si>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</si>
  <si>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</si>
  <si>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</si>
  <si>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</si>
  <si>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</si>
  <si>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</si>
  <si>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</si>
  <si>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</si>
  <si>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</si>
  <si>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</si>
  <si>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</si>
  <si>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</si>
  <si>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</si>
  <si>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</si>
  <si>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</si>
  <si>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</si>
  <si>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</si>
  <si>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</si>
  <si>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</si>
  <si>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</si>
  <si>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</si>
  <si>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</si>
  <si>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</si>
  <si>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</si>
  <si>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</si>
  <si>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</si>
  <si>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</si>
  <si>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</si>
  <si>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</si>
  <si>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</si>
  <si>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</si>
  <si>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</si>
  <si>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</si>
  <si>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</si>
  <si>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</si>
  <si>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</si>
  <si>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</si>
  <si>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</si>
  <si>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</si>
  <si>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</si>
  <si>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</si>
  <si>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</si>
  <si>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</si>
  <si>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</si>
  <si>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</si>
  <si>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</si>
  <si>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</si>
  <si>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</si>
  <si>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</si>
  <si>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</si>
  <si>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</si>
  <si>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</si>
  <si>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</si>
  <si>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</si>
  <si>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</si>
  <si>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</si>
  <si>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</si>
  <si>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</si>
  <si>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</si>
  <si>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</si>
  <si>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</si>
  <si>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</si>
  <si>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</si>
  <si>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</si>
  <si>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</si>
  <si>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</si>
  <si>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</si>
  <si>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</si>
  <si>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</si>
  <si>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</si>
  <si>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</si>
  <si>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</si>
  <si>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</si>
  <si>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</si>
  <si>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</si>
  <si>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</si>
  <si>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</si>
  <si>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</si>
  <si>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</si>
  <si>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</si>
  <si>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</si>
  <si>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</si>
  <si>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</si>
  <si>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</si>
  <si>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</si>
  <si>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</si>
  <si>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</si>
  <si>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</si>
  <si>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</si>
  <si>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</si>
  <si>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</si>
  <si>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</si>
  <si>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</si>
  <si>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</si>
  <si>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</si>
  <si>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</si>
  <si>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</si>
  <si>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</si>
  <si>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</si>
  <si>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</si>
  <si>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</si>
  <si>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</si>
  <si>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</si>
  <si>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</si>
  <si>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</si>
  <si>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</si>
  <si>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</si>
  <si>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</si>
  <si>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</si>
  <si>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</si>
  <si>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</si>
  <si>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</si>
  <si>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</si>
  <si>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</si>
  <si>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</si>
  <si>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</si>
  <si>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</si>
  <si>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</si>
  <si>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</si>
  <si>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</si>
  <si>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</si>
  <si>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</si>
  <si>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</si>
  <si>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</si>
  <si>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</si>
  <si>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</si>
  <si>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</si>
  <si>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</si>
  <si>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</si>
  <si>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</si>
  <si>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</si>
  <si>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</si>
  <si>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</si>
  <si>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</si>
  <si>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</si>
  <si>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</si>
  <si>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</si>
  <si>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</si>
  <si>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</si>
  <si>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</si>
  <si>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</si>
  <si>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</si>
  <si>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</si>
  <si>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</si>
  <si>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</si>
  <si>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</si>
  <si>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</si>
  <si>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</si>
  <si>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</si>
  <si>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</si>
  <si>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</si>
  <si>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</si>
  <si>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</si>
  <si>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</si>
  <si>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</si>
  <si>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</si>
  <si>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</si>
  <si>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</si>
  <si>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</si>
  <si>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</si>
  <si>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</si>
  <si>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</si>
  <si>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</si>
  <si>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</si>
  <si>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</si>
  <si>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</si>
  <si>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</si>
  <si>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</si>
  <si>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</si>
  <si>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</si>
  <si>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</si>
  <si>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</si>
  <si>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</si>
  <si>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</si>
  <si>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</si>
  <si>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</si>
  <si>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</si>
  <si>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</si>
  <si>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</si>
  <si>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</si>
  <si>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</si>
  <si>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</si>
  <si>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</si>
  <si>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</si>
  <si>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</si>
  <si>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</si>
  <si>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</si>
  <si>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</si>
  <si>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</si>
  <si>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</si>
  <si>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</si>
  <si>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</si>
  <si>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</si>
  <si>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</si>
  <si>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</si>
  <si>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</si>
  <si>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</si>
  <si>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</si>
  <si>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</si>
  <si>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</si>
  <si>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</si>
  <si>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</si>
  <si>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</si>
  <si>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</si>
  <si>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</si>
  <si>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</si>
  <si>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</si>
  <si>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</si>
  <si>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</si>
  <si>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</si>
  <si>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</si>
  <si>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</si>
  <si>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</si>
  <si>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</si>
  <si>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</si>
  <si>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</si>
  <si>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</si>
  <si>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</si>
  <si>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</si>
  <si>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</si>
  <si>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</si>
  <si>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</si>
  <si>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</si>
  <si>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</si>
  <si>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</si>
  <si>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</si>
  <si>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</si>
  <si>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</si>
  <si>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</si>
  <si>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</si>
  <si>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</si>
  <si>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</si>
  <si>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</si>
  <si>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</si>
  <si>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</si>
  <si>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</si>
  <si>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</si>
  <si>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</si>
  <si>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</si>
  <si>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</si>
  <si>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</si>
  <si>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</si>
  <si>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</si>
  <si>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</si>
  <si>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</si>
  <si>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</si>
  <si>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</si>
  <si>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</si>
  <si>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</si>
  <si>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</si>
  <si>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</si>
  <si>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</si>
  <si>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</si>
  <si>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</si>
  <si>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</si>
  <si>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</si>
  <si>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</si>
  <si>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</si>
  <si>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</si>
  <si>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</si>
  <si>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</si>
  <si>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</si>
  <si>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</si>
  <si>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</si>
  <si>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</si>
  <si>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</si>
  <si>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</si>
  <si>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</si>
  <si>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</si>
  <si>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</si>
  <si>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</si>
  <si>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</si>
  <si>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</si>
  <si>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</si>
  <si>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</si>
  <si>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</si>
  <si>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</si>
  <si>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</si>
  <si>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</si>
  <si>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</si>
  <si>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</si>
  <si>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</si>
  <si>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</si>
  <si>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</si>
  <si>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</si>
  <si>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</si>
  <si>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</si>
  <si>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</si>
  <si>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</si>
  <si>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</si>
  <si>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</si>
  <si>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</si>
  <si>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</si>
  <si>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</si>
  <si>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</si>
  <si>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</si>
  <si>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</si>
  <si>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</si>
  <si>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</si>
  <si>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</si>
  <si>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</si>
  <si>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</si>
  <si>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</si>
  <si>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</si>
  <si>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</si>
  <si>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</si>
  <si>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</si>
  <si>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</si>
  <si>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</si>
  <si>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</si>
  <si>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</si>
  <si>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</si>
  <si>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</si>
  <si>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</si>
  <si>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</si>
  <si>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</si>
  <si>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</si>
  <si>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</si>
  <si>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</si>
  <si>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</si>
  <si>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</si>
  <si>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</si>
  <si>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</si>
  <si>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</si>
  <si>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</si>
  <si>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</si>
  <si>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</si>
  <si>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</si>
  <si>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</si>
  <si>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</si>
  <si>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</si>
  <si>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</si>
  <si>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</si>
  <si>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</si>
  <si>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</si>
  <si>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</si>
  <si>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</si>
  <si>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</si>
  <si>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</si>
  <si>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</si>
  <si>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</si>
  <si>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</si>
  <si>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</si>
  <si>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</si>
  <si>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</si>
  <si>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</si>
  <si>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</si>
  <si>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</si>
  <si>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</si>
  <si>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</si>
  <si>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</si>
  <si>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</si>
  <si>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</si>
  <si>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</si>
  <si>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</si>
  <si>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</si>
  <si>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</si>
  <si>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</si>
  <si>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</si>
  <si>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</si>
  <si>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</si>
  <si>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</si>
  <si>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</si>
  <si>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</si>
  <si>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</si>
  <si>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</si>
  <si>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</si>
  <si>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</si>
  <si>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</si>
  <si>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</si>
  <si>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</si>
  <si>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</si>
  <si>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</si>
  <si>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</si>
  <si>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</si>
  <si>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</si>
  <si>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</si>
  <si>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</si>
  <si>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</si>
  <si>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</si>
  <si>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</si>
  <si>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</si>
  <si>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</si>
  <si>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</si>
  <si>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</si>
  <si>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</si>
  <si>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</si>
  <si>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</si>
  <si>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</si>
  <si>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</si>
  <si>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</si>
  <si>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</si>
  <si>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</si>
  <si>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</si>
  <si>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</si>
  <si>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</si>
  <si>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</si>
  <si>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</si>
  <si>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</si>
  <si>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</si>
  <si>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</si>
  <si>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</si>
  <si>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</si>
  <si>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</si>
  <si>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</si>
  <si>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</si>
  <si>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</si>
  <si>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</si>
  <si>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</si>
  <si>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</si>
  <si>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</si>
  <si>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</si>
  <si>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</si>
  <si>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</si>
  <si>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</si>
  <si>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</si>
  <si>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</si>
  <si>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</si>
  <si>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</si>
  <si>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</si>
  <si>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</si>
  <si>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</si>
  <si>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</si>
  <si>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</si>
  <si>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</si>
  <si>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</si>
  <si>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</si>
  <si>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</si>
  <si>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</si>
  <si>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</si>
  <si>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</si>
  <si>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</si>
  <si>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</si>
  <si>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</si>
  <si>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</si>
  <si>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</si>
  <si>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</si>
  <si>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</si>
  <si>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</si>
  <si>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</si>
  <si>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</si>
  <si>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</si>
  <si>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</si>
  <si>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</si>
  <si>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</si>
  <si>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</si>
  <si>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</si>
  <si>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</si>
  <si>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</si>
  <si>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</si>
  <si>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</si>
  <si>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</si>
  <si>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</si>
  <si>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</si>
  <si>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</si>
  <si>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</si>
  <si>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</si>
  <si>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</si>
  <si>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</si>
  <si>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</si>
  <si>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</si>
  <si>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</si>
  <si>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</si>
  <si>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</si>
  <si>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</si>
  <si>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</si>
  <si>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</si>
  <si>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</si>
  <si>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</si>
  <si>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</si>
  <si>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</si>
  <si>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</si>
  <si>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</si>
  <si>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</si>
  <si>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</si>
  <si>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</si>
  <si>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</si>
  <si>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</si>
  <si>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</si>
  <si>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</si>
  <si>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</si>
  <si>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</si>
  <si>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</si>
  <si>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</si>
  <si>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</si>
  <si>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</si>
  <si>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</si>
  <si>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</si>
  <si>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</si>
  <si>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</si>
  <si>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</si>
  <si>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</si>
  <si>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</si>
  <si>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</si>
  <si>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</si>
  <si>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</si>
  <si>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</si>
  <si>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</si>
  <si>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</si>
  <si>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</si>
  <si>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</si>
  <si>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</si>
  <si>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</si>
  <si>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</si>
  <si>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</si>
  <si>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</si>
  <si>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</si>
  <si>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</si>
  <si>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</si>
  <si>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</si>
  <si>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</si>
  <si>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</si>
  <si>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</si>
  <si>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</si>
  <si>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</si>
  <si>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</si>
  <si>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</si>
  <si>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</si>
  <si>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</si>
  <si>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</si>
  <si>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</si>
  <si>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</si>
  <si>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</si>
  <si>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</si>
  <si>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</si>
  <si>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</si>
  <si>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</si>
  <si>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</si>
  <si>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</si>
  <si>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</si>
  <si>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</si>
  <si>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</si>
  <si>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</si>
  <si>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</si>
  <si>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</si>
  <si>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</si>
  <si>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</si>
  <si>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</si>
  <si>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</si>
  <si>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</si>
  <si>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</si>
  <si>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</si>
  <si>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</si>
  <si>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</si>
  <si>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</si>
  <si>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</si>
  <si>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</si>
  <si>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</si>
  <si>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</si>
  <si>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</si>
  <si>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</si>
  <si>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</si>
  <si>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</si>
  <si>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</si>
  <si>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</si>
  <si>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</si>
  <si>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</si>
  <si>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</si>
  <si>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</si>
  <si>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</si>
  <si>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</si>
  <si>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</si>
  <si>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</si>
  <si>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</si>
  <si>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</si>
  <si>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</si>
  <si>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</si>
  <si>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</si>
  <si>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</si>
  <si>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</si>
  <si>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</si>
  <si>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</si>
  <si>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</si>
  <si>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</si>
  <si>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</si>
  <si>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</si>
  <si>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</si>
  <si>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</si>
  <si>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</si>
  <si>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</si>
  <si>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</si>
  <si>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</si>
  <si>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</si>
  <si>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</si>
  <si>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</si>
  <si>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</si>
  <si>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</si>
  <si>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</si>
  <si>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</si>
  <si>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</si>
  <si>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</si>
  <si>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</si>
  <si>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</si>
  <si>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</si>
  <si>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</si>
  <si>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</si>
  <si>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</si>
  <si>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</si>
  <si>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</si>
  <si>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</si>
  <si>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</si>
  <si>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</si>
  <si>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</si>
  <si>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</si>
  <si>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</si>
  <si>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</si>
  <si>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</si>
  <si>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</si>
  <si>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</si>
  <si>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</si>
  <si>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</si>
  <si>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</si>
  <si>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</si>
  <si>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</si>
  <si>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</si>
  <si>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</si>
  <si>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</si>
  <si>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</si>
  <si>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</si>
  <si>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</si>
  <si>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</si>
  <si>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</si>
  <si>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</si>
  <si>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</si>
  <si>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</si>
  <si>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</si>
  <si>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</si>
  <si>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</si>
  <si>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</si>
  <si>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</si>
  <si>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</si>
  <si>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</si>
  <si>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</si>
  <si>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</si>
  <si>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</si>
  <si>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</si>
  <si>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</si>
  <si>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</si>
  <si>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</si>
  <si>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</si>
  <si>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</si>
  <si>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</si>
  <si>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</si>
  <si>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</si>
  <si>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</si>
  <si>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</si>
  <si>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</si>
  <si>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</si>
  <si>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</si>
  <si>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</si>
  <si>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</si>
  <si>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</si>
  <si>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</si>
  <si>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</si>
  <si>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</si>
  <si>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</si>
  <si>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</si>
  <si>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</si>
  <si>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</si>
  <si>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</si>
  <si>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</si>
  <si>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</si>
  <si>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</si>
  <si>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</si>
  <si>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</si>
  <si>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</si>
  <si>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</si>
  <si>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</si>
  <si>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</si>
  <si>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</si>
  <si>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</si>
  <si>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</si>
  <si>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</si>
  <si>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</si>
  <si>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</si>
  <si>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</si>
  <si>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</si>
  <si>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</si>
  <si>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</si>
  <si>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</si>
  <si>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</si>
  <si>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</si>
  <si>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</si>
  <si>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</si>
  <si>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</si>
  <si>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</si>
  <si>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</si>
  <si>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</si>
  <si>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</si>
  <si>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</si>
  <si>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</si>
  <si>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</si>
  <si>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</si>
  <si>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</si>
  <si>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</si>
  <si>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</si>
  <si>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</si>
  <si>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</si>
  <si>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</si>
  <si>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</si>
  <si>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</si>
  <si>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</si>
  <si>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</si>
  <si>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</si>
  <si>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</si>
  <si>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</si>
  <si>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</si>
  <si>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</si>
  <si>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</si>
  <si>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</si>
  <si>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</si>
  <si>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</si>
  <si>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</si>
  <si>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</si>
  <si>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</si>
  <si>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</si>
  <si>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</si>
  <si>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</si>
  <si>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</si>
  <si>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</si>
  <si>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</si>
  <si>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</si>
  <si>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</si>
  <si>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</si>
  <si>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</si>
  <si>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</si>
  <si>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</si>
  <si>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</si>
  <si>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</si>
  <si>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</si>
  <si>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</si>
  <si>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</si>
  <si>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</si>
  <si>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</si>
  <si>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</si>
  <si>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</si>
  <si>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</si>
  <si>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</si>
  <si>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</si>
  <si>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</si>
  <si>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</si>
  <si>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</si>
  <si>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</si>
  <si>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</si>
  <si>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</si>
  <si>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</si>
  <si>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</si>
  <si>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</si>
  <si>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</si>
  <si>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</si>
  <si>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</si>
  <si>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</si>
  <si>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</si>
  <si>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</si>
  <si>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</si>
  <si>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</si>
  <si>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</si>
  <si>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</si>
  <si>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</si>
  <si>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</si>
  <si>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</si>
  <si>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</si>
  <si>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</si>
  <si>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</si>
  <si>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</si>
  <si>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</si>
  <si>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</si>
  <si>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</si>
  <si>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</si>
  <si>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</si>
  <si>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</si>
  <si>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</si>
  <si>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</si>
  <si>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</si>
  <si>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</si>
  <si>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</si>
  <si>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</si>
  <si>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</si>
  <si>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</si>
  <si>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</si>
  <si>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</si>
  <si>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</si>
  <si>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</si>
  <si>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</si>
  <si>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</si>
  <si>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</si>
  <si>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</si>
  <si>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</si>
  <si>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</si>
  <si>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</si>
  <si>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</si>
  <si>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</si>
  <si>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</si>
  <si>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</si>
  <si>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</si>
  <si>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</si>
  <si>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</si>
  <si>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</si>
  <si>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</si>
  <si>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</si>
  <si>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</si>
  <si>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</si>
  <si>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</si>
  <si>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</si>
  <si>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</si>
  <si>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</si>
  <si>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</si>
  <si>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</si>
  <si>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</si>
  <si>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</si>
  <si>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</si>
  <si>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</si>
  <si>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</si>
  <si>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</si>
  <si>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</si>
  <si>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</si>
  <si>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</si>
  <si>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</si>
  <si>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</si>
  <si>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</si>
  <si>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</si>
  <si>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</si>
  <si>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</si>
  <si>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</si>
  <si>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</si>
  <si>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</si>
  <si>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</si>
  <si>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</si>
  <si>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</si>
  <si>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</si>
  <si>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</si>
  <si>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</si>
  <si>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</si>
  <si>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</si>
  <si>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</si>
  <si>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</si>
  <si>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</si>
  <si>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</si>
  <si>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</si>
  <si>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</si>
  <si>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</si>
  <si>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</si>
  <si>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</si>
  <si>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</si>
  <si>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</si>
  <si>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</si>
  <si>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</si>
  <si>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</si>
  <si>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</si>
  <si>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</si>
  <si>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</si>
  <si>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</si>
  <si>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</si>
  <si>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</si>
  <si>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</si>
  <si>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</si>
  <si>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</si>
  <si>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</si>
  <si>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</si>
  <si>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</si>
  <si>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</si>
  <si>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</si>
  <si>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</si>
  <si>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</si>
  <si>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</si>
  <si>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</si>
  <si>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</si>
  <si>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</si>
  <si>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</si>
  <si>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</si>
  <si>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</si>
  <si>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</si>
  <si>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</si>
  <si>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</si>
  <si>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</si>
  <si>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</si>
  <si>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</si>
  <si>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</si>
  <si>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</si>
  <si>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</si>
  <si>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</si>
  <si>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</si>
  <si>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</si>
  <si>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</si>
  <si>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</si>
  <si>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</si>
  <si>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</si>
  <si>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</si>
  <si>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</si>
  <si>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</si>
  <si>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</si>
  <si>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</si>
  <si>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</si>
  <si>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</si>
  <si>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</si>
  <si>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</si>
  <si>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</si>
  <si>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</si>
  <si>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</si>
  <si>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</si>
  <si>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</si>
  <si>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</si>
  <si>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</si>
  <si>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</si>
  <si>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</si>
  <si>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</si>
  <si>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</si>
  <si>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</si>
  <si>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</si>
  <si>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</si>
  <si>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</si>
  <si>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</si>
  <si>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</si>
  <si>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</si>
  <si>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</si>
  <si>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</si>
  <si>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</si>
  <si>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</si>
  <si>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</si>
  <si>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</si>
  <si>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</si>
  <si>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</si>
  <si>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</si>
  <si>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</si>
  <si>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</si>
  <si>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</si>
  <si>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</si>
  <si>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</si>
  <si>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</si>
  <si>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</si>
  <si>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</si>
  <si>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</si>
  <si>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</si>
  <si>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</si>
  <si>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</si>
  <si>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</si>
  <si>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</si>
  <si>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</si>
  <si>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</si>
  <si>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</si>
  <si>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</si>
  <si>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</si>
  <si>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</si>
  <si>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</si>
  <si>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</si>
  <si>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</si>
  <si>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</si>
  <si>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</si>
  <si>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</si>
  <si>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</si>
  <si>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</si>
  <si>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</si>
  <si>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</si>
  <si>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</si>
  <si>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</si>
  <si>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</si>
  <si>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</si>
  <si>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</si>
  <si>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</si>
  <si>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</si>
  <si>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</si>
  <si>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</si>
  <si>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</si>
  <si>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</si>
  <si>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</si>
  <si>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</si>
  <si>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</si>
  <si>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</si>
  <si>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</si>
  <si>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</si>
  <si>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</si>
  <si>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</si>
  <si>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</si>
  <si>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</si>
  <si>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</si>
  <si>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</si>
  <si>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</si>
  <si>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</si>
  <si>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</si>
  <si>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</si>
  <si>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</si>
  <si>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</si>
  <si>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</si>
  <si>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</si>
  <si>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</si>
  <si>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</si>
  <si>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</si>
  <si>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</si>
  <si>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</si>
  <si>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</si>
  <si>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</si>
  <si>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</si>
  <si>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</si>
  <si>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</si>
  <si>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</si>
  <si>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</si>
  <si>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</si>
  <si>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</si>
  <si>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</si>
  <si>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</si>
  <si>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</si>
  <si>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</si>
  <si>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</si>
  <si>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</si>
  <si>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</si>
  <si>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</si>
  <si>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</si>
  <si>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</si>
  <si>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</si>
  <si>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</si>
  <si>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</si>
  <si>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</si>
  <si>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</si>
  <si>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</si>
  <si>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</si>
  <si>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</si>
  <si>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</si>
  <si>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</si>
  <si>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</si>
  <si>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</si>
  <si>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</si>
  <si>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</si>
  <si>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</si>
  <si>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</si>
  <si>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</si>
  <si>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</si>
  <si>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</si>
  <si>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</si>
  <si>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</si>
  <si>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</si>
  <si>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</si>
  <si>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</si>
  <si>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</si>
  <si>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</si>
  <si>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</si>
  <si>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</si>
  <si>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</si>
  <si>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</si>
  <si>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</si>
  <si>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</si>
  <si>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</si>
  <si>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</si>
  <si>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</si>
  <si>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</si>
  <si>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</si>
  <si>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</si>
  <si>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</si>
  <si>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</si>
  <si>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</si>
  <si>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</si>
  <si>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</si>
  <si>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</si>
  <si>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</si>
  <si>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</si>
  <si>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</si>
  <si>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</si>
  <si>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</si>
  <si>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</si>
  <si>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</si>
  <si>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</si>
  <si>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</si>
  <si>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</si>
  <si>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</si>
  <si>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</si>
  <si>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</si>
  <si>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</si>
  <si>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</si>
  <si>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</si>
  <si>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</si>
  <si>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</si>
  <si>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</si>
  <si>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</si>
  <si>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</si>
  <si>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</si>
  <si>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</si>
  <si>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</si>
  <si>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</si>
  <si>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</si>
  <si>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</si>
  <si>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</si>
  <si>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</si>
  <si>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</si>
  <si>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</si>
  <si>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</si>
  <si>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</si>
  <si>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</si>
  <si>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</si>
  <si>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</si>
  <si>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</si>
  <si>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</si>
  <si>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</si>
  <si>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</si>
  <si>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</si>
  <si>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</si>
  <si>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</si>
  <si>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</si>
  <si>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</si>
  <si>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</si>
  <si>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</si>
  <si>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</si>
  <si>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</si>
  <si>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</si>
  <si>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</si>
  <si>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</si>
  <si>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</si>
  <si>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</si>
  <si>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</si>
  <si>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</si>
  <si>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</si>
  <si>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</si>
  <si>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</si>
  <si>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</si>
  <si>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</si>
  <si>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</si>
  <si>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</si>
  <si>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</si>
  <si>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</si>
  <si>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</si>
  <si>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</si>
  <si>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</si>
  <si>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</si>
  <si>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</si>
  <si>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</si>
  <si>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</si>
  <si>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</si>
  <si>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</si>
  <si>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</si>
  <si>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</si>
  <si>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</si>
  <si>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</si>
  <si>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</si>
  <si>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</si>
  <si>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</si>
  <si>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</si>
  <si>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</si>
  <si>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</si>
  <si>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</si>
  <si>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</si>
  <si>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</si>
  <si>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</si>
  <si>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</si>
  <si>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</si>
  <si>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</si>
  <si>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</si>
  <si>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</si>
  <si>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</si>
  <si>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</si>
  <si>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</si>
  <si>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</si>
  <si>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</si>
  <si>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</si>
  <si>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</si>
  <si>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</si>
  <si>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</si>
  <si>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</si>
  <si>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</si>
  <si>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</si>
  <si>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</si>
  <si>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</si>
  <si>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</si>
  <si>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</si>
  <si>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</si>
  <si>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</si>
  <si>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</si>
  <si>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</si>
  <si>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</si>
  <si>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</si>
  <si>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</si>
  <si>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</si>
  <si>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</si>
  <si>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</si>
  <si>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</si>
  <si>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</si>
  <si>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</si>
  <si>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</si>
  <si>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</si>
  <si>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</si>
  <si>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</si>
  <si>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</si>
  <si>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</si>
  <si>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</si>
  <si>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</si>
  <si>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</si>
  <si>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</si>
  <si>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</si>
  <si>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</si>
  <si>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</si>
  <si>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</si>
  <si>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</si>
  <si>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</si>
  <si>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</si>
  <si>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</si>
  <si>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</si>
  <si>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</si>
  <si>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</si>
  <si>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</si>
  <si>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</si>
  <si>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</si>
  <si>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</si>
  <si>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</si>
  <si>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</si>
  <si>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</si>
  <si>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</si>
  <si>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</si>
  <si>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</si>
  <si>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</si>
  <si>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</si>
  <si>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</si>
  <si>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</si>
  <si>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</si>
  <si>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</si>
  <si>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</si>
  <si>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</si>
  <si>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</si>
  <si>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</si>
  <si>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</si>
  <si>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</si>
  <si>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</si>
  <si>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</si>
  <si>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</si>
  <si>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</si>
  <si>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</si>
  <si>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</si>
  <si>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</si>
  <si>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</si>
  <si>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</si>
  <si>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</si>
  <si>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</si>
  <si>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</si>
  <si>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</si>
  <si>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</si>
  <si>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</si>
  <si>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</si>
  <si>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</si>
  <si>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</si>
  <si>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</si>
  <si>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</si>
  <si>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</si>
  <si>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</si>
  <si>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</si>
  <si>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</si>
  <si>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</si>
  <si>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</si>
  <si>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</si>
  <si>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</si>
  <si>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</si>
  <si>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</si>
  <si>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</si>
  <si>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</si>
  <si>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</si>
  <si>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</si>
  <si>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</si>
  <si>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</si>
  <si>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</si>
  <si>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</si>
  <si>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</si>
  <si>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</si>
  <si>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</si>
  <si>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</si>
  <si>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</si>
  <si>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</si>
  <si>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</si>
  <si>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</si>
  <si>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</si>
  <si>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</si>
  <si>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</si>
  <si>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</si>
  <si>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</si>
  <si>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</si>
  <si>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</si>
  <si>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</si>
  <si>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</si>
  <si>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</si>
  <si>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</si>
  <si>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</si>
  <si>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</si>
  <si>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</si>
  <si>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</si>
  <si>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</si>
  <si>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</si>
  <si>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</si>
  <si>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</si>
  <si>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</si>
  <si>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</si>
  <si>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</si>
  <si>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</si>
  <si>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</si>
  <si>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</si>
  <si>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</si>
  <si>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</si>
  <si>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</si>
  <si>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</si>
  <si>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</si>
  <si>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</si>
  <si>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</si>
  <si>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</si>
  <si>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</si>
  <si>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</si>
  <si>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</si>
  <si>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</si>
  <si>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</si>
  <si>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</si>
  <si>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</si>
  <si>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</si>
  <si>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</si>
  <si>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</si>
  <si>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</si>
  <si>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</si>
  <si>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</si>
  <si>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</si>
  <si>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</si>
  <si>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</si>
  <si>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</si>
  <si>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</si>
  <si>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</si>
  <si>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</si>
  <si>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</si>
  <si>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</si>
  <si>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</si>
  <si>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</si>
  <si>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</si>
  <si>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</si>
  <si>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</si>
  <si>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</si>
  <si>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</si>
  <si>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</si>
  <si>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</si>
  <si>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</si>
  <si>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</si>
  <si>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</si>
  <si>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</si>
  <si>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</si>
  <si>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</si>
  <si>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</si>
  <si>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</si>
  <si>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</si>
  <si>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</si>
  <si>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</si>
  <si>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</si>
  <si>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</si>
  <si>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</si>
  <si>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</si>
  <si>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</si>
  <si>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</si>
  <si>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</si>
  <si>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</si>
  <si>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</si>
  <si>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</si>
  <si>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</si>
  <si>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</si>
  <si>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</si>
  <si>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</si>
  <si>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</si>
  <si>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</si>
  <si>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</si>
  <si>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</si>
  <si>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</si>
  <si>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</si>
  <si>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</si>
  <si>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</si>
  <si>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</si>
  <si>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</si>
  <si>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</si>
  <si>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</si>
  <si>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</si>
  <si>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</si>
  <si>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</si>
  <si>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</si>
  <si>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</si>
  <si>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</si>
  <si>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</si>
  <si>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</si>
  <si>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</si>
  <si>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</si>
  <si>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</si>
  <si>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</si>
  <si>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</si>
  <si>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</si>
  <si>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</si>
  <si>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</si>
  <si>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</si>
  <si>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</si>
  <si>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</si>
  <si>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</si>
  <si>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</si>
  <si>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</si>
  <si>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</si>
  <si>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</si>
  <si>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</si>
  <si>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</si>
  <si>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</si>
  <si>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</si>
  <si>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</si>
  <si>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</si>
  <si>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</si>
  <si>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</si>
  <si>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</si>
  <si>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</si>
  <si>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</si>
  <si>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</si>
  <si>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</si>
  <si>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</si>
  <si>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</si>
  <si>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</si>
  <si>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</si>
  <si>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</si>
  <si>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</si>
  <si>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</si>
  <si>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</si>
  <si>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</si>
  <si>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</si>
  <si>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</si>
  <si>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</si>
  <si>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</si>
  <si>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</si>
  <si>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</si>
  <si>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</si>
  <si>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</si>
  <si>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</si>
  <si>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</si>
  <si>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</si>
  <si>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</si>
  <si>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</si>
  <si>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</si>
  <si>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</si>
  <si>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</si>
  <si>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</si>
  <si>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</si>
  <si>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</si>
  <si>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</si>
  <si>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</si>
  <si>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</si>
  <si>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</si>
  <si>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</si>
  <si>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</si>
  <si>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</si>
  <si>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</si>
  <si>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</si>
  <si>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</si>
  <si>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</si>
  <si>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</si>
  <si>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</si>
  <si>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</si>
  <si>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</si>
  <si>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</si>
  <si>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</si>
  <si>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</si>
  <si>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</si>
  <si>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</si>
  <si>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</si>
  <si>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</si>
  <si>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</si>
  <si>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</si>
  <si>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</si>
  <si>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</si>
  <si>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</si>
  <si>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</si>
  <si>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</si>
  <si>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</si>
  <si>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</si>
  <si>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</si>
  <si>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</si>
  <si>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</si>
  <si>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</si>
  <si>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</si>
  <si>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</si>
  <si>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</si>
  <si>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</si>
  <si>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</si>
  <si>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</si>
  <si>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</si>
  <si>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</si>
  <si>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</si>
  <si>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</si>
  <si>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</si>
  <si>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</si>
  <si>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</si>
  <si>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</si>
  <si>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</si>
  <si>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</si>
  <si>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</si>
  <si>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</si>
  <si>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</si>
  <si>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</si>
  <si>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</si>
  <si>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</si>
  <si>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</si>
  <si>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</si>
  <si>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</si>
  <si>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</si>
  <si>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</si>
  <si>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</si>
  <si>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</si>
  <si>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</si>
  <si>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</si>
  <si>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</si>
  <si>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</si>
  <si>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</si>
  <si>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</si>
  <si>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</si>
  <si>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</si>
  <si>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</si>
  <si>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</si>
  <si>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</si>
  <si>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</si>
  <si>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</si>
  <si>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</si>
  <si>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</si>
  <si>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</si>
  <si>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</si>
  <si>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</si>
  <si>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</si>
  <si>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</si>
  <si>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</si>
  <si>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</si>
  <si>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</si>
  <si>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</si>
  <si>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</si>
  <si>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</si>
  <si>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</si>
  <si>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</si>
  <si>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</si>
  <si>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</si>
  <si>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</si>
  <si>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</si>
  <si>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</si>
  <si>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</si>
  <si>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</si>
  <si>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</si>
  <si>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</si>
  <si>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</si>
  <si>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</si>
  <si>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</si>
  <si>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</si>
  <si>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</si>
  <si>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</si>
  <si>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</si>
  <si>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</si>
  <si>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</si>
  <si>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</si>
  <si>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</si>
  <si>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</si>
  <si>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</si>
  <si>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</si>
  <si>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</si>
  <si>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</si>
  <si>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</si>
  <si>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</si>
  <si>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</si>
  <si>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</si>
  <si>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</si>
  <si>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</si>
  <si>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</si>
  <si>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</si>
  <si>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</si>
  <si>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</si>
  <si>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</si>
  <si>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</si>
  <si>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</si>
  <si>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</si>
  <si>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</si>
  <si>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</si>
  <si>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</si>
  <si>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</si>
  <si>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</si>
  <si>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</si>
  <si>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</si>
  <si>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</si>
  <si>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</si>
  <si>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</si>
  <si>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</si>
  <si>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</si>
  <si>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</si>
  <si>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</si>
  <si>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</si>
  <si>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</si>
  <si>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</si>
  <si>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</si>
  <si>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</si>
  <si>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</si>
  <si>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</si>
  <si>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</si>
  <si>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</si>
  <si>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</si>
  <si>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</si>
  <si>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</si>
  <si>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</si>
  <si>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</si>
  <si>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</si>
  <si>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</si>
  <si>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</si>
  <si>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</si>
  <si>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</si>
  <si>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</si>
  <si>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</si>
  <si>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</si>
  <si>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</si>
  <si>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</si>
  <si>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</si>
  <si>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</si>
  <si>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</si>
  <si>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</si>
  <si>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</si>
  <si>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</si>
  <si>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</si>
  <si>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</si>
  <si>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</si>
  <si>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</si>
  <si>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</si>
  <si>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</si>
  <si>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</si>
  <si>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</si>
  <si>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</si>
  <si>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</si>
  <si>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</si>
  <si>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</si>
  <si>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</si>
  <si>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</si>
  <si>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</si>
  <si>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</si>
  <si>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</si>
  <si>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</si>
  <si>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</si>
  <si>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</si>
  <si>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</si>
  <si>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</si>
  <si>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</si>
  <si>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</si>
  <si>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</si>
  <si>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</si>
  <si>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</si>
  <si>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</si>
  <si>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</si>
  <si>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</si>
  <si>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</si>
  <si>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</si>
  <si>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</si>
  <si>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</si>
  <si>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</si>
  <si>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</si>
  <si>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</si>
  <si>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</si>
  <si>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</si>
  <si>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</si>
  <si>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</si>
  <si>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</si>
  <si>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</si>
  <si>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</si>
  <si>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</si>
  <si>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</si>
  <si>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</si>
  <si>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</si>
  <si>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</si>
  <si>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</si>
  <si>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</si>
  <si>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</si>
  <si>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</si>
  <si>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</si>
  <si>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</si>
  <si>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</si>
  <si>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</si>
  <si>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</si>
  <si>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</si>
  <si>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</si>
  <si>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</si>
  <si>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</si>
  <si>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</si>
  <si>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</si>
  <si>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</si>
  <si>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</si>
  <si>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</si>
  <si>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</si>
  <si>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</si>
  <si>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</si>
  <si>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</si>
  <si>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</si>
  <si>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</si>
  <si>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</si>
  <si>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</si>
  <si>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</si>
  <si>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</si>
  <si>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</si>
  <si>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</si>
  <si>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</si>
  <si>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</si>
  <si>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</si>
  <si>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</si>
  <si>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</si>
  <si>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</si>
  <si>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</si>
  <si>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</si>
  <si>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</si>
  <si>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</si>
  <si>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</si>
  <si>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</si>
  <si>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</si>
  <si>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</si>
  <si>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</si>
  <si>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</si>
  <si>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</si>
  <si>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</si>
  <si>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</si>
  <si>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</si>
  <si>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</si>
  <si>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</si>
  <si>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</si>
  <si>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</si>
  <si>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</si>
  <si>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</si>
  <si>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</si>
  <si>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</si>
  <si>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</si>
  <si>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</si>
  <si>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</si>
  <si>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</si>
  <si>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</si>
  <si>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</si>
  <si>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</si>
  <si>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</si>
  <si>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</si>
  <si>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</si>
  <si>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</si>
  <si>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</si>
  <si>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</si>
  <si>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</si>
  <si>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</si>
  <si>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</si>
  <si>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</si>
  <si>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</si>
  <si>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</si>
  <si>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</si>
  <si>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</si>
  <si>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</si>
  <si>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</si>
  <si>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</si>
  <si>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</si>
  <si>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</si>
  <si>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</si>
  <si>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</si>
  <si>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</si>
  <si>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</si>
  <si>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</si>
  <si>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</si>
  <si>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</si>
  <si>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</si>
  <si>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</si>
  <si>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</si>
  <si>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</si>
  <si>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</si>
  <si>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</si>
  <si>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</si>
  <si>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</si>
  <si>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</si>
  <si>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</si>
  <si>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</si>
  <si>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</si>
  <si>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</si>
  <si>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</si>
  <si>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</si>
  <si>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</si>
  <si>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</si>
  <si>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</si>
  <si>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</si>
  <si>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</si>
  <si>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</si>
  <si>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</si>
  <si>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</si>
  <si>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</si>
  <si>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</si>
  <si>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</si>
  <si>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</si>
  <si>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</si>
  <si>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</si>
  <si>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</si>
  <si>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</si>
  <si>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</si>
  <si>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</si>
  <si>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</si>
  <si>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</si>
  <si>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</si>
  <si>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</si>
  <si>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</si>
  <si>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</si>
  <si>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</si>
  <si>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</si>
  <si>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</si>
  <si>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</si>
  <si>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</si>
  <si>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</si>
  <si>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</si>
  <si>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</si>
  <si>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</si>
  <si>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</si>
  <si>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</si>
  <si>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</si>
  <si>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</si>
  <si>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</si>
  <si>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</si>
  <si>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</si>
  <si>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</si>
  <si>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</si>
  <si>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</si>
  <si>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</si>
  <si>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</si>
  <si>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</si>
  <si>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</si>
  <si>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</si>
  <si>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</si>
  <si>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</si>
  <si>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</si>
  <si>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</si>
  <si>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</si>
  <si>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</si>
  <si>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</si>
  <si>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</si>
  <si>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</si>
  <si>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</si>
  <si>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</si>
  <si>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</si>
  <si>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</si>
  <si>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</si>
  <si>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</si>
  <si>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</si>
  <si>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</si>
  <si>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</si>
  <si>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</si>
  <si>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</si>
  <si>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</si>
  <si>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</si>
  <si>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</si>
  <si>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</si>
  <si>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</si>
  <si>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</si>
  <si>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</si>
  <si>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</si>
  <si>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</si>
  <si>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</si>
  <si>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</si>
  <si>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</si>
  <si>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</si>
  <si>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</si>
  <si>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</si>
  <si>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</si>
  <si>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</si>
  <si>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</si>
  <si>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</si>
  <si>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</si>
  <si>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</si>
  <si>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</si>
  <si>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</si>
  <si>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</si>
  <si>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</si>
  <si>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</si>
  <si>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</si>
  <si>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</si>
  <si>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</si>
  <si>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</si>
  <si>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</si>
  <si>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</si>
  <si>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</si>
  <si>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</si>
  <si>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</si>
  <si>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</si>
  <si>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</si>
  <si>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</si>
  <si>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</si>
  <si>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</si>
  <si>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</si>
  <si>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</si>
  <si>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</si>
  <si>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</si>
  <si>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</si>
  <si>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</si>
  <si>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</si>
  <si>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</si>
  <si>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</si>
  <si>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</si>
  <si>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</si>
  <si>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</si>
  <si>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</si>
  <si>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</si>
  <si>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</si>
  <si>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</si>
  <si>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</si>
  <si>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</si>
  <si>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</si>
  <si>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</si>
  <si>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</si>
  <si>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</si>
  <si>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</si>
  <si>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</si>
  <si>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</si>
  <si>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</si>
  <si>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</si>
  <si>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</si>
  <si>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</si>
  <si>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</si>
  <si>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</si>
  <si>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</si>
  <si>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</si>
  <si>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</si>
  <si>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</si>
  <si>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</si>
  <si>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</si>
  <si>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</si>
  <si>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</si>
  <si>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</si>
  <si>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</si>
  <si>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</si>
  <si>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</si>
  <si>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</si>
  <si>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</si>
  <si>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</si>
  <si>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</si>
  <si>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</si>
  <si>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</si>
  <si>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</si>
  <si>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</si>
  <si>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</si>
  <si>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</si>
  <si>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</si>
  <si>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</si>
  <si>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</si>
  <si>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</si>
  <si>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</si>
  <si>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</si>
  <si>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</si>
  <si>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</si>
  <si>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</si>
  <si>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</si>
  <si>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</si>
  <si>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</si>
  <si>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</si>
  <si>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</si>
  <si>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</si>
  <si>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</si>
  <si>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</si>
  <si>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</si>
  <si>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</si>
  <si>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</si>
  <si>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</si>
  <si>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</si>
  <si>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</si>
  <si>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</si>
  <si>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</si>
  <si>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</si>
  <si>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</si>
  <si>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</si>
  <si>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</si>
  <si>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</si>
  <si>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</si>
  <si>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</si>
  <si>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</si>
  <si>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</si>
  <si>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</si>
  <si>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</si>
  <si>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</si>
  <si>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</si>
  <si>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</si>
  <si>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</si>
  <si>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</si>
  <si>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</si>
  <si>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</si>
  <si>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</si>
  <si>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</si>
  <si>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</si>
  <si>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</si>
  <si>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</si>
  <si>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</si>
  <si>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</si>
  <si>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</si>
  <si>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</si>
  <si>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</si>
  <si>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</si>
  <si>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</si>
  <si>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</si>
  <si>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</si>
  <si>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</si>
  <si>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</si>
  <si>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</si>
  <si>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</si>
  <si>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</si>
  <si>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</si>
  <si>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</si>
  <si>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</si>
  <si>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</si>
  <si>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</si>
  <si>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</si>
  <si>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</si>
  <si>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</si>
  <si>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</si>
  <si>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</si>
  <si>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</si>
  <si>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</si>
  <si>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</si>
  <si>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</si>
  <si>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</si>
  <si>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</si>
  <si>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</si>
  <si>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</si>
  <si>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</si>
  <si>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</si>
  <si>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</si>
  <si>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</si>
  <si>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</si>
  <si>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</si>
  <si>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</si>
  <si>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</si>
  <si>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</si>
  <si>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</si>
  <si>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</si>
  <si>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</si>
  <si>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</si>
  <si>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</si>
  <si>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</si>
  <si>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</si>
  <si>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</si>
  <si>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</si>
  <si>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</si>
  <si>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</si>
  <si>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</si>
  <si>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</si>
  <si>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</si>
  <si>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</si>
  <si>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</si>
  <si>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</si>
  <si>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</si>
  <si>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</si>
  <si>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</si>
  <si>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</si>
  <si>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</si>
  <si>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</si>
  <si>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</si>
  <si>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</si>
  <si>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</si>
  <si>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</si>
  <si>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</si>
  <si>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</si>
  <si>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</si>
  <si>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</si>
  <si>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</si>
  <si>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</si>
  <si>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</si>
  <si>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</si>
  <si>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</si>
  <si>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</si>
  <si>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</si>
  <si>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</si>
  <si>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</si>
  <si>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</si>
  <si>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</si>
  <si>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</si>
  <si>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</si>
  <si>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</si>
  <si>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</si>
  <si>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</si>
  <si>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</si>
  <si>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</si>
  <si>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</si>
  <si>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</si>
  <si>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</si>
  <si>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</si>
  <si>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</si>
  <si>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</si>
  <si>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</si>
  <si>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</si>
  <si>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</si>
  <si>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</si>
  <si>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</si>
  <si>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</si>
  <si>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</si>
  <si>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</si>
  <si>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</si>
  <si>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</si>
  <si>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</si>
  <si>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</si>
  <si>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</si>
  <si>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</si>
  <si>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</si>
  <si>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</si>
  <si>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</si>
  <si>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</si>
  <si>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</si>
  <si>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</si>
  <si>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</si>
  <si>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</si>
  <si>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</si>
  <si>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</si>
  <si>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</si>
  <si>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</si>
  <si>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</si>
  <si>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</si>
  <si>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</si>
  <si>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</si>
  <si>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</si>
  <si>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</si>
  <si>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</si>
  <si>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</si>
  <si>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</si>
  <si>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</si>
  <si>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</si>
  <si>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</si>
  <si>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</si>
  <si>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</si>
  <si>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</si>
  <si>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</si>
  <si>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</si>
  <si>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</si>
  <si>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</si>
  <si>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</si>
  <si>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</si>
  <si>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</si>
  <si>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</si>
  <si>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</si>
  <si>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</si>
  <si>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</si>
  <si>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</si>
  <si>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</si>
  <si>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</si>
  <si>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</si>
  <si>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</si>
  <si>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</si>
  <si>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</si>
  <si>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</si>
  <si>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</si>
  <si>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</si>
  <si>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</si>
  <si>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</si>
  <si>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</si>
  <si>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</si>
  <si>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</si>
  <si>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</si>
  <si>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</si>
  <si>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</si>
  <si>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</si>
  <si>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</si>
  <si>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</si>
  <si>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</si>
  <si>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</si>
  <si>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</si>
  <si>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</si>
  <si>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</si>
  <si>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</si>
  <si>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</si>
  <si>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</si>
  <si>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</si>
  <si>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</si>
  <si>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</si>
  <si>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</si>
  <si>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</si>
  <si>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</si>
  <si>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</si>
  <si>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</si>
  <si>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</si>
  <si>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</si>
  <si>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</si>
  <si>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</si>
  <si>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</si>
  <si>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</si>
  <si>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</si>
  <si>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</si>
  <si>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</si>
  <si>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</si>
  <si>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</si>
  <si>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</si>
  <si>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</si>
  <si>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</si>
  <si>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</si>
  <si>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</si>
  <si>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</si>
  <si>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</si>
  <si>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</si>
  <si>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</si>
  <si>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</si>
  <si>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</si>
  <si>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</si>
  <si>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</si>
  <si>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</si>
  <si>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</si>
  <si>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</si>
  <si>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</si>
  <si>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</si>
  <si>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</si>
  <si>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</si>
  <si>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</si>
  <si>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</si>
  <si>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</si>
  <si>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</si>
  <si>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</si>
  <si>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</si>
  <si>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</si>
  <si>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</si>
  <si>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</si>
  <si>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</si>
  <si>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</si>
  <si>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</si>
  <si>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</si>
  <si>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</si>
  <si>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</si>
  <si>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</si>
  <si>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</si>
  <si>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</si>
  <si>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</si>
  <si>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</si>
  <si>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</si>
  <si>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</si>
  <si>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</si>
  <si>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</si>
  <si>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</si>
  <si>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</si>
  <si>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</si>
  <si>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</si>
  <si>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</si>
  <si>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</si>
  <si>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</si>
  <si>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</si>
  <si>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</si>
  <si>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</si>
  <si>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</si>
  <si>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</si>
  <si>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</si>
  <si>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</si>
  <si>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</si>
  <si>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</si>
  <si>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</si>
  <si>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</si>
  <si>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</si>
  <si>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</si>
  <si>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</si>
  <si>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</si>
  <si>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</si>
  <si>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</si>
  <si>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</si>
  <si>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</si>
  <si>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</si>
  <si>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</si>
  <si>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</si>
  <si>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</si>
  <si>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</si>
  <si>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</si>
  <si>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</si>
  <si>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</si>
  <si>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</si>
  <si>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</si>
  <si>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</si>
  <si>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</si>
  <si>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</si>
  <si>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</si>
  <si>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</si>
  <si>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</si>
  <si>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</si>
  <si>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</si>
  <si>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</si>
  <si>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</si>
  <si>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</si>
  <si>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</si>
  <si>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</si>
  <si>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</si>
  <si>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</si>
  <si>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</si>
  <si>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</si>
  <si>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</si>
  <si>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</si>
  <si>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</si>
  <si>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</si>
  <si>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</si>
  <si>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</si>
  <si>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</si>
  <si>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</si>
  <si>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</si>
  <si>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</si>
  <si>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</si>
  <si>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</si>
  <si>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</si>
  <si>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</si>
  <si>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</si>
  <si>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</si>
  <si>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</si>
  <si>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</si>
  <si>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</si>
  <si>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</si>
  <si>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</si>
  <si>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</si>
  <si>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</si>
  <si>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</si>
  <si>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</si>
  <si>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</si>
  <si>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</si>
  <si>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</si>
  <si>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</si>
  <si>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</si>
  <si>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</si>
  <si>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</si>
  <si>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</si>
  <si>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</si>
  <si>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</si>
  <si>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</si>
  <si>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</si>
  <si>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</si>
  <si>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</si>
  <si>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</si>
  <si>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</si>
  <si>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</si>
  <si>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</si>
  <si>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</si>
  <si>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</si>
  <si>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</si>
  <si>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</si>
  <si>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</si>
  <si>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</si>
  <si>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</si>
  <si>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</si>
  <si>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</si>
  <si>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</si>
  <si>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</si>
  <si>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</si>
  <si>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</si>
  <si>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</si>
  <si>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</si>
  <si>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</si>
  <si>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</si>
  <si>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</si>
  <si>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</si>
  <si>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</si>
  <si>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</si>
  <si>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</si>
  <si>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</si>
  <si>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</si>
  <si>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</si>
  <si>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</si>
  <si>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</si>
  <si>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</si>
  <si>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</si>
  <si>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</si>
  <si>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</si>
  <si>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</si>
  <si>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</si>
  <si>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</si>
  <si>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</si>
  <si>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</si>
  <si>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</si>
  <si>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</si>
  <si>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</si>
  <si>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</si>
  <si>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</si>
  <si>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</si>
  <si>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</si>
  <si>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</si>
  <si>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</si>
  <si>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</si>
  <si>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</si>
  <si>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</si>
  <si>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</si>
  <si>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</si>
  <si>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</si>
  <si>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</si>
  <si>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</si>
  <si>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</si>
  <si>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</si>
  <si>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</si>
  <si>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</si>
  <si>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</si>
  <si>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</si>
  <si>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</si>
  <si>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</si>
  <si>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</si>
  <si>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</si>
  <si>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</si>
  <si>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</si>
  <si>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</si>
  <si>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</si>
  <si>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</si>
  <si>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</si>
  <si>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</si>
  <si>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</si>
  <si>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</si>
  <si>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</si>
  <si>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</si>
  <si>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</si>
  <si>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</si>
  <si>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</si>
  <si>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</si>
  <si>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</si>
  <si>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</si>
  <si>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</si>
  <si>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</si>
  <si>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</si>
  <si>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</si>
  <si>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</si>
  <si>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</si>
  <si>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</si>
  <si>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</si>
  <si>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</si>
  <si>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</si>
  <si>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</si>
  <si>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</si>
  <si>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</si>
  <si>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</si>
  <si>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</si>
  <si>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</si>
  <si>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</si>
  <si>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</si>
  <si>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</si>
  <si>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</si>
  <si>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</si>
  <si>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</si>
  <si>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</si>
  <si>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</si>
  <si>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</si>
  <si>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</si>
  <si>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</si>
  <si>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</si>
  <si>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</si>
  <si>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</si>
  <si>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</si>
  <si>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</si>
  <si>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</si>
  <si>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</si>
  <si>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</si>
  <si>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</si>
  <si>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</si>
  <si>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</si>
  <si>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</si>
  <si>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</si>
  <si>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</si>
  <si>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</si>
  <si>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</si>
  <si>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</si>
  <si>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</si>
  <si>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</si>
  <si>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</si>
  <si>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</si>
  <si>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</si>
  <si>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</si>
  <si>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</si>
  <si>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</si>
  <si>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</si>
  <si>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</si>
  <si>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</si>
  <si>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</si>
  <si>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</si>
  <si>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</si>
  <si>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</si>
  <si>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</si>
  <si>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</si>
  <si>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</si>
  <si>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</si>
  <si>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</si>
  <si>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</si>
  <si>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</si>
  <si>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</si>
  <si>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</si>
  <si>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</si>
  <si>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</si>
  <si>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</si>
  <si>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</si>
  <si>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</si>
  <si>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</si>
  <si>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</si>
  <si>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</si>
  <si>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</si>
  <si>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</si>
  <si>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</si>
  <si>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</si>
  <si>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</si>
  <si>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</si>
  <si>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</si>
  <si>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</si>
  <si>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</si>
  <si>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</si>
  <si>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</si>
  <si>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</si>
  <si>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</si>
  <si>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</si>
  <si>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</si>
  <si>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</si>
  <si>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</si>
  <si>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</si>
  <si>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</si>
  <si>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</si>
  <si>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</si>
  <si>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</si>
  <si>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</si>
  <si>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</si>
  <si>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</si>
  <si>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</si>
  <si>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</si>
  <si>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</si>
  <si>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</si>
  <si>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</si>
  <si>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</si>
  <si>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</si>
  <si>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</si>
  <si>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</si>
  <si>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</si>
  <si>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</si>
  <si>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</si>
  <si>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</si>
  <si>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</si>
  <si>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</si>
  <si>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</si>
  <si>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</si>
  <si>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</si>
  <si>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</si>
  <si>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</si>
  <si>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</si>
  <si>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</si>
  <si>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</si>
  <si>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</si>
  <si>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</si>
  <si>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</si>
  <si>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</si>
  <si>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</si>
  <si>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</si>
  <si>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</si>
  <si>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</si>
  <si>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</si>
  <si>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</si>
  <si>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</si>
  <si>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</si>
  <si>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</si>
  <si>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</si>
  <si>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</si>
  <si>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</si>
  <si>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</si>
  <si>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</si>
  <si>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</si>
  <si>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</si>
  <si>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</si>
  <si>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</si>
  <si>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</si>
  <si>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</si>
  <si>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</si>
  <si>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</si>
  <si>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</si>
  <si>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</si>
  <si>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</si>
  <si>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</si>
  <si>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</si>
  <si>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</si>
  <si>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</si>
  <si>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</si>
  <si>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</si>
  <si>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</si>
  <si>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</si>
  <si>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</si>
  <si>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</si>
  <si>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</si>
  <si>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</si>
  <si>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</si>
  <si>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</si>
  <si>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</si>
  <si>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</si>
  <si>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</si>
  <si>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</si>
  <si>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</si>
  <si>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</si>
  <si>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</si>
  <si>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</si>
  <si>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</si>
  <si>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</si>
  <si>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</si>
  <si>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</si>
  <si>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</si>
  <si>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</si>
  <si>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</si>
  <si>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</si>
  <si>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</si>
  <si>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</si>
  <si>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</si>
  <si>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</si>
  <si>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</si>
  <si>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</si>
  <si>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</si>
  <si>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</si>
  <si>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</si>
  <si>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</si>
  <si>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</si>
  <si>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</si>
  <si>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</si>
  <si>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</si>
  <si>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</si>
  <si>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</si>
  <si>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</si>
  <si>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</si>
  <si>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</si>
  <si>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</si>
  <si>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</si>
  <si>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</si>
  <si>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</si>
  <si>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</si>
  <si>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</si>
  <si>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</si>
  <si>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</si>
  <si>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</si>
  <si>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</si>
  <si>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</si>
  <si>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</si>
  <si>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</si>
  <si>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</si>
  <si>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</si>
  <si>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</si>
  <si>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</si>
  <si>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</si>
  <si>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</si>
  <si>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</si>
  <si>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</si>
  <si>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</si>
  <si>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</si>
  <si>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</si>
  <si>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</si>
  <si>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</si>
  <si>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</si>
  <si>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</si>
  <si>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</si>
  <si>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</si>
  <si>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</si>
  <si>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</si>
  <si>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</si>
  <si>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</si>
  <si>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</si>
  <si>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</si>
  <si>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</si>
  <si>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</si>
  <si>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</si>
  <si>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</si>
  <si>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</si>
  <si>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</si>
  <si>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</si>
  <si>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</si>
  <si>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</si>
  <si>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</si>
  <si>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</si>
  <si>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</si>
  <si>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</si>
  <si>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</si>
  <si>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</si>
  <si>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</si>
  <si>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</si>
  <si>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</si>
  <si>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</si>
  <si>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</si>
  <si>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</si>
  <si>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</si>
  <si>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</si>
  <si>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</si>
  <si>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</si>
  <si>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</si>
  <si>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</si>
  <si>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</si>
  <si>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</si>
  <si>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</si>
  <si>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</si>
  <si>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</si>
  <si>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</si>
  <si>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</si>
  <si>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</si>
  <si>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</si>
  <si>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</si>
  <si>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</si>
  <si>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</si>
  <si>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</si>
  <si>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</si>
  <si>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</si>
  <si>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</si>
  <si>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</si>
  <si>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</si>
  <si>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</si>
  <si>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</si>
  <si>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</si>
  <si>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</si>
  <si>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</si>
  <si>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</si>
  <si>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</si>
  <si>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</si>
  <si>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</si>
  <si>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</si>
  <si>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</si>
  <si>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</si>
  <si>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</si>
  <si>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</si>
  <si>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</si>
  <si>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</si>
  <si>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</si>
  <si>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</si>
  <si>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</si>
  <si>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</si>
  <si>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</si>
  <si>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</si>
  <si>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</si>
  <si>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</si>
  <si>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</si>
  <si>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</si>
  <si>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</si>
  <si>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</si>
  <si>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</si>
  <si>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</si>
  <si>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</si>
  <si>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</si>
  <si>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</si>
  <si>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</si>
  <si>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</si>
  <si>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</si>
  <si>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</si>
  <si>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</si>
  <si>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</si>
  <si>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</si>
  <si>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</si>
  <si>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</si>
  <si>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</si>
  <si>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</si>
  <si>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</si>
  <si>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</si>
  <si>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</si>
  <si>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</si>
  <si>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</si>
  <si>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</si>
  <si>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</si>
  <si>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</si>
  <si>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</si>
  <si>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</si>
  <si>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</si>
  <si>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</si>
  <si>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</si>
  <si>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</si>
  <si>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</si>
  <si>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</si>
  <si>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</si>
  <si>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</si>
  <si>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</si>
  <si>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</si>
  <si>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</si>
  <si>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</si>
  <si>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</si>
  <si>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</si>
  <si>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</si>
  <si>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</si>
  <si>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</si>
  <si>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</si>
  <si>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</si>
  <si>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</si>
  <si>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</si>
  <si>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</si>
  <si>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</si>
  <si>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</si>
  <si>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</si>
  <si>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</si>
  <si>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</si>
  <si>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</si>
  <si>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</si>
  <si>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</si>
  <si>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</si>
  <si>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</si>
  <si>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</si>
  <si>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</si>
  <si>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</si>
  <si>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</si>
  <si>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</si>
  <si>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</si>
  <si>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</si>
  <si>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</si>
  <si>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</si>
  <si>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</si>
  <si>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</si>
  <si>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</si>
  <si>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</si>
  <si>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</si>
  <si>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</si>
  <si>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</si>
  <si>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</si>
  <si>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</si>
  <si>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</si>
  <si>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</si>
  <si>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</si>
  <si>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</si>
  <si>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</si>
  <si>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</si>
  <si>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</si>
  <si>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</si>
  <si>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</si>
  <si>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</si>
  <si>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</si>
  <si>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</si>
  <si>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</si>
  <si>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</si>
  <si>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</si>
  <si>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</si>
  <si>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</si>
  <si>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</si>
  <si>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</si>
  <si>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</si>
  <si>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</si>
  <si>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</si>
  <si>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</si>
  <si>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</si>
  <si>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</si>
  <si>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</si>
  <si>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</si>
  <si>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</si>
  <si>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</si>
  <si>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</si>
  <si>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</si>
  <si>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</si>
  <si>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</si>
  <si>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</si>
  <si>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</si>
  <si>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</si>
  <si>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</si>
  <si>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</si>
  <si>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</si>
  <si>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</si>
  <si>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</si>
  <si>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</si>
  <si>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</si>
  <si>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</si>
  <si>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</si>
  <si>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</si>
  <si>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</si>
  <si>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</si>
  <si>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</si>
  <si>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</si>
  <si>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</si>
  <si>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</si>
  <si>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</si>
  <si>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</si>
  <si>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</si>
  <si>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</si>
  <si>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</si>
  <si>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</si>
  <si>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</si>
  <si>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</si>
  <si>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</si>
  <si>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</si>
  <si>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</si>
  <si>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</si>
  <si>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</si>
  <si>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</si>
  <si>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</si>
  <si>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</si>
  <si>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</si>
  <si>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</si>
  <si>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</si>
  <si>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</si>
  <si>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</si>
  <si>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</si>
  <si>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</si>
  <si>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</si>
  <si>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</si>
  <si>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</si>
  <si>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</si>
  <si>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</si>
  <si>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</si>
  <si>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</si>
  <si>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</si>
  <si>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</si>
  <si>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</si>
  <si>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</si>
  <si>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</si>
  <si>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</si>
  <si>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</si>
  <si>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</si>
  <si>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</si>
  <si>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</si>
  <si>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</si>
  <si>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</si>
  <si>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</si>
  <si>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</si>
  <si>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</si>
  <si>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</si>
  <si>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</si>
  <si>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</si>
  <si>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</si>
  <si>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</si>
  <si>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</si>
  <si>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</si>
  <si>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</si>
  <si>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</si>
  <si>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</si>
  <si>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</si>
  <si>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</si>
  <si>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</si>
  <si>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</si>
  <si>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</si>
  <si>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</si>
  <si>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</si>
  <si>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</si>
  <si>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</si>
  <si>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</si>
  <si>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</si>
  <si>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</si>
  <si>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</si>
  <si>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</si>
  <si>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</si>
  <si>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</si>
  <si>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</si>
  <si>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</si>
  <si>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</si>
  <si>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</si>
  <si>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</si>
  <si>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</si>
  <si>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</si>
  <si>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</si>
  <si>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</si>
  <si>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</si>
  <si>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</si>
  <si>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</si>
  <si>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</si>
  <si>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</si>
  <si>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</si>
  <si>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</si>
  <si>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</si>
  <si>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</si>
  <si>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</si>
  <si>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</si>
  <si>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</si>
  <si>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</si>
  <si>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</si>
  <si>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</si>
  <si>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</si>
  <si>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</si>
  <si>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</si>
  <si>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</si>
  <si>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</si>
  <si>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</si>
  <si>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</si>
  <si>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</si>
  <si>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</si>
  <si>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</si>
  <si>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</si>
  <si>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</si>
  <si>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</si>
  <si>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</si>
  <si>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</si>
  <si>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</si>
  <si>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</si>
  <si>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</si>
  <si>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</si>
  <si>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</si>
  <si>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</si>
  <si>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</si>
  <si>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</si>
  <si>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</si>
  <si>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</si>
  <si>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</si>
  <si>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</si>
  <si>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</si>
  <si>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</si>
  <si>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</si>
  <si>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</si>
  <si>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</si>
  <si>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</si>
  <si>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</si>
  <si>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</si>
  <si>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</si>
  <si>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</si>
  <si>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</si>
  <si>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</si>
  <si>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</si>
  <si>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</si>
  <si>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</si>
  <si>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</si>
  <si>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</si>
  <si>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</si>
  <si>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</si>
  <si>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</si>
  <si>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</si>
  <si>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</si>
  <si>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</si>
  <si>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</si>
  <si>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</si>
  <si>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</si>
  <si>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</si>
  <si>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</si>
  <si>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</si>
  <si>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</si>
  <si>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</si>
  <si>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</si>
  <si>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</si>
  <si>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</si>
  <si>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</si>
  <si>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</si>
  <si>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</si>
  <si>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</si>
  <si>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</si>
  <si>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</si>
  <si>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</si>
  <si>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</si>
  <si>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</si>
  <si>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</si>
  <si>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</si>
  <si>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</si>
  <si>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</si>
  <si>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</si>
  <si>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</si>
  <si>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</si>
  <si>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</si>
  <si>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</si>
  <si>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</si>
  <si>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</si>
  <si>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</si>
  <si>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</si>
  <si>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</si>
  <si>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</si>
  <si>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</si>
  <si>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</si>
  <si>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</si>
  <si>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</si>
  <si>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</si>
  <si>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</si>
  <si>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</si>
  <si>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</si>
  <si>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</si>
  <si>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</si>
  <si>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</si>
  <si>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</si>
  <si>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</si>
  <si>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</si>
  <si>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</si>
  <si>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</si>
  <si>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</si>
  <si>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</si>
  <si>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</si>
  <si>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</si>
  <si>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</si>
  <si>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</si>
  <si>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</si>
  <si>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</si>
  <si>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</si>
  <si>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</si>
  <si>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</si>
  <si>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</si>
  <si>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</si>
  <si>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</si>
  <si>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</si>
  <si>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</si>
  <si>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</si>
  <si>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</si>
  <si>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</si>
  <si>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</si>
  <si>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</si>
  <si>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</si>
  <si>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</si>
  <si>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</si>
  <si>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</si>
  <si>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</si>
  <si>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</si>
  <si>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</si>
  <si>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</si>
  <si>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</si>
  <si>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</si>
  <si>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</si>
  <si>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</si>
  <si>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</si>
  <si>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</si>
  <si>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</si>
  <si>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</si>
  <si>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</si>
  <si>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</si>
  <si>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</si>
  <si>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</si>
  <si>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</si>
  <si>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</si>
  <si>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</si>
  <si>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</si>
  <si>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</si>
  <si>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</si>
  <si>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</si>
  <si>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</si>
  <si>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</si>
  <si>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</si>
  <si>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</si>
  <si>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</si>
  <si>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</si>
  <si>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</si>
  <si>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</si>
  <si>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</si>
  <si>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</si>
  <si>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</si>
  <si>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</si>
  <si>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</si>
  <si>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</si>
  <si>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</si>
  <si>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</si>
  <si>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</si>
  <si>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</si>
  <si>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</si>
  <si>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</si>
  <si>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</si>
  <si>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</si>
  <si>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</si>
  <si>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</si>
  <si>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</si>
  <si>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</si>
  <si>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</si>
  <si>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</si>
  <si>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</si>
  <si>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</si>
  <si>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</si>
  <si>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</si>
  <si>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</si>
  <si>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</si>
  <si>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</si>
  <si>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</si>
  <si>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</si>
  <si>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</si>
  <si>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</si>
  <si>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</si>
  <si>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</si>
  <si>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</si>
  <si>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</si>
  <si>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</si>
  <si>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</si>
  <si>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</si>
  <si>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</si>
  <si>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</si>
  <si>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</si>
  <si>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</si>
  <si>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</si>
  <si>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</si>
  <si>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</si>
  <si>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</si>
  <si>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</si>
  <si>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</si>
  <si>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</si>
  <si>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</si>
  <si>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</si>
  <si>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</si>
  <si>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</si>
  <si>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</si>
  <si>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</si>
  <si>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</si>
  <si>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</si>
  <si>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</si>
  <si>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</si>
  <si>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</si>
  <si>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</si>
  <si>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</si>
  <si>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</si>
  <si>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</si>
  <si>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</si>
  <si>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</si>
  <si>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</si>
  <si>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</si>
  <si>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</si>
  <si>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</si>
  <si>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</si>
  <si>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</si>
  <si>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</si>
  <si>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</si>
  <si>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</si>
  <si>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</si>
  <si>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</si>
  <si>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</si>
  <si>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</si>
  <si>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</si>
  <si>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</si>
  <si>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</si>
  <si>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</si>
  <si>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</si>
  <si>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</si>
  <si>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</si>
  <si>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</si>
  <si>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</si>
  <si>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</si>
  <si>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</si>
  <si>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</si>
  <si>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</si>
  <si>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</si>
  <si>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</si>
  <si>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</si>
  <si>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</si>
  <si>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</si>
  <si>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</si>
  <si>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</si>
  <si>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</si>
  <si>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</si>
  <si>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</si>
  <si>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</si>
  <si>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</si>
  <si>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</si>
  <si>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</si>
  <si>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</si>
  <si>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</si>
  <si>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</si>
  <si>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</si>
  <si>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</si>
  <si>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</si>
  <si>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</si>
  <si>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</si>
  <si>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</si>
  <si>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</si>
  <si>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</si>
  <si>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</si>
  <si>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</si>
  <si>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</si>
  <si>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</si>
  <si>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</si>
  <si>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</si>
  <si>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</si>
  <si>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</si>
  <si>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</si>
  <si>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</si>
  <si>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</si>
  <si>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</si>
  <si>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</si>
  <si>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</si>
  <si>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</si>
  <si>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</si>
  <si>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</si>
  <si>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</si>
  <si>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</si>
  <si>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</si>
  <si>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</si>
  <si>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</si>
  <si>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</si>
  <si>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</si>
  <si>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</si>
  <si>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</si>
  <si>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</si>
  <si>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</si>
  <si>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</si>
  <si>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</si>
  <si>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</si>
  <si>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</si>
  <si>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</si>
  <si>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</si>
  <si>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</si>
  <si>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</si>
  <si>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</si>
  <si>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</si>
  <si>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</si>
  <si>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</si>
  <si>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</si>
  <si>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</si>
  <si>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</si>
  <si>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</si>
  <si>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</si>
  <si>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</si>
  <si>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</si>
  <si>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</si>
  <si>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</si>
  <si>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</si>
  <si>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</si>
  <si>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</si>
  <si>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</si>
  <si>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</si>
  <si>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</si>
  <si>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</si>
  <si>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</si>
  <si>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</si>
  <si>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</si>
  <si>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</si>
  <si>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</si>
  <si>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</si>
  <si>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</si>
  <si>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</si>
  <si>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</si>
  <si>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</si>
  <si>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</si>
  <si>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</si>
  <si>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</si>
  <si>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</si>
  <si>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</si>
  <si>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</si>
  <si>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</si>
  <si>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</si>
  <si>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</si>
  <si>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</si>
  <si>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</si>
  <si>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</si>
  <si>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</si>
  <si>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</si>
  <si>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</si>
  <si>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</si>
  <si>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</si>
  <si>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</si>
  <si>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</si>
  <si>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</si>
  <si>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</si>
  <si>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</si>
  <si>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</si>
  <si>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</si>
  <si>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</si>
  <si>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</si>
  <si>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</si>
  <si>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</si>
  <si>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</si>
  <si>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</si>
  <si>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</si>
  <si>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</si>
  <si>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</si>
  <si>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</si>
  <si>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</si>
  <si>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</si>
  <si>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</si>
  <si>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</si>
  <si>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</si>
  <si>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</si>
  <si>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</si>
  <si>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</si>
  <si>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</si>
  <si>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</si>
  <si>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</si>
  <si>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</si>
  <si>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</si>
  <si>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</si>
  <si>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</si>
  <si>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</si>
  <si>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</si>
  <si>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</si>
  <si>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</si>
  <si>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</si>
  <si>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</si>
  <si>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</si>
  <si>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</si>
  <si>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</si>
  <si>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</si>
  <si>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</si>
  <si>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</si>
  <si>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</si>
  <si>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</si>
  <si>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</si>
  <si>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</si>
  <si>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</si>
  <si>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</si>
  <si>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</si>
  <si>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</si>
  <si>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</si>
  <si>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</si>
  <si>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</si>
  <si>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</si>
  <si>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</si>
  <si>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</si>
  <si>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</si>
  <si>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</si>
  <si>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</si>
  <si>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</si>
  <si>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</si>
  <si>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</si>
  <si>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</si>
  <si>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</si>
  <si>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</si>
  <si>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</si>
  <si>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</si>
  <si>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</si>
  <si>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</si>
  <si>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</si>
  <si>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</si>
  <si>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</si>
  <si>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</si>
  <si>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</si>
  <si>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</si>
  <si>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</si>
  <si>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</si>
  <si>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</si>
  <si>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</si>
  <si>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</si>
  <si>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</si>
  <si>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</si>
  <si>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</si>
  <si>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</si>
  <si>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</si>
  <si>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</si>
  <si>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</si>
  <si>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</si>
  <si>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</si>
  <si>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</si>
  <si>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</si>
  <si>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</si>
  <si>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</si>
  <si>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</si>
  <si>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</si>
  <si>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</si>
  <si>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</si>
  <si>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</si>
  <si>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</si>
  <si>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</si>
  <si>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</si>
  <si>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</si>
  <si>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</si>
  <si>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</si>
  <si>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</si>
  <si>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</si>
  <si>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</si>
  <si>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</si>
  <si>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</si>
  <si>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</si>
  <si>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</si>
  <si>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</si>
  <si>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</si>
  <si>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</si>
  <si>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</si>
  <si>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</si>
  <si>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</si>
  <si>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</si>
  <si>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</si>
  <si>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</si>
  <si>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</si>
  <si>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</si>
  <si>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</si>
  <si>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</si>
  <si>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</si>
  <si>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</si>
  <si>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</si>
  <si>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</si>
  <si>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</si>
  <si>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</si>
  <si>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</si>
  <si>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</si>
  <si>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</si>
  <si>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</si>
  <si>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</si>
  <si>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</si>
  <si>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</si>
  <si>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</si>
  <si>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</si>
  <si>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</si>
  <si>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</si>
  <si>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</si>
  <si>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</si>
  <si>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</si>
  <si>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</si>
  <si>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</si>
  <si>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</si>
  <si>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</si>
  <si>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</si>
  <si>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</si>
  <si>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</si>
  <si>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</si>
  <si>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</si>
  <si>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</si>
  <si>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</si>
  <si>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</si>
  <si>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</si>
  <si>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</si>
  <si>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</si>
  <si>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</si>
  <si>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</si>
  <si>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</si>
  <si>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</si>
  <si>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</si>
  <si>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</si>
  <si>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</si>
  <si>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</si>
  <si>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</si>
  <si>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</si>
  <si>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</si>
  <si>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</si>
  <si>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</si>
  <si>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</si>
  <si>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</si>
  <si>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</si>
  <si>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</si>
  <si>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</si>
  <si>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</si>
  <si>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</si>
  <si>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</si>
  <si>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</si>
  <si>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</si>
  <si>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</si>
  <si>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</si>
  <si>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</si>
  <si>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</si>
  <si>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</si>
  <si>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</si>
  <si>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</si>
  <si>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</si>
  <si>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</si>
  <si>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</si>
  <si>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</si>
  <si>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</si>
  <si>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</si>
  <si>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</si>
  <si>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</si>
  <si>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</si>
  <si>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</si>
  <si>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</si>
  <si>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</si>
  <si>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</si>
  <si>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</si>
  <si>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</si>
  <si>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</si>
  <si>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</si>
  <si>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</si>
  <si>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</si>
  <si>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</si>
  <si>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</si>
  <si>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</si>
  <si>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</si>
  <si>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</si>
  <si>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</si>
  <si>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</si>
  <si>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</si>
  <si>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</si>
  <si>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</si>
  <si>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</si>
  <si>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</si>
  <si>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</si>
  <si>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</si>
  <si>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</si>
  <si>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</si>
  <si>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</si>
  <si>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</si>
  <si>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</si>
  <si>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</si>
  <si>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</si>
  <si>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</si>
  <si>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</si>
  <si>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</si>
  <si>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</si>
  <si>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</si>
  <si>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</si>
  <si>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</si>
  <si>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</si>
  <si>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</si>
  <si>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</si>
  <si>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</si>
  <si>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</si>
  <si>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</si>
  <si>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</si>
  <si>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</si>
  <si>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</si>
  <si>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</si>
  <si>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</si>
  <si>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</si>
  <si>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</si>
  <si>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</si>
  <si>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</si>
  <si>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</si>
  <si>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</si>
  <si>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</si>
  <si>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</si>
  <si>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</si>
  <si>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</si>
  <si>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</si>
  <si>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</si>
  <si>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</si>
  <si>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</si>
  <si>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</si>
  <si>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</si>
  <si>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</si>
  <si>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</si>
  <si>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</si>
  <si>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</si>
  <si>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</si>
  <si>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</si>
  <si>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</si>
  <si>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</si>
  <si>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</si>
  <si>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</si>
  <si>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</si>
  <si>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</si>
  <si>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</si>
  <si>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</si>
  <si>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</si>
  <si>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</si>
  <si>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</si>
  <si>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</si>
  <si>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</si>
  <si>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</si>
  <si>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</si>
  <si>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</si>
  <si>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</si>
  <si>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</si>
  <si>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</si>
  <si>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</si>
  <si>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</si>
  <si>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</si>
  <si>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</si>
  <si>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</si>
  <si>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</si>
  <si>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</si>
  <si>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</si>
  <si>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</si>
  <si>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</si>
  <si>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</si>
  <si>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</si>
  <si>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</si>
  <si>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</si>
  <si>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</si>
  <si>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</si>
  <si>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</si>
  <si>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</si>
  <si>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</si>
  <si>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</si>
  <si>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</si>
  <si>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</si>
  <si>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</si>
  <si>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</si>
  <si>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</si>
  <si>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</si>
  <si>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</si>
  <si>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</si>
  <si>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</si>
  <si>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</si>
  <si>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</si>
  <si>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</si>
  <si>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</si>
  <si>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</si>
  <si>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</si>
  <si>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</si>
  <si>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</si>
  <si>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</si>
  <si>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</si>
  <si>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</si>
  <si>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</si>
  <si>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</si>
  <si>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</si>
  <si>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</si>
  <si>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</si>
  <si>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</si>
  <si>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</si>
  <si>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</si>
  <si>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</si>
  <si>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</si>
  <si>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</si>
  <si>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</si>
  <si>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</si>
  <si>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</si>
  <si>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</si>
  <si>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</si>
  <si>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</si>
  <si>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</si>
  <si>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</si>
  <si>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</si>
  <si>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</si>
  <si>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</si>
  <si>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</si>
  <si>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</si>
  <si>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</si>
  <si>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</si>
  <si>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</si>
  <si>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</si>
  <si>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</si>
  <si>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</si>
  <si>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</si>
  <si>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</si>
  <si>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</si>
  <si>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</si>
  <si>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</si>
  <si>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</si>
  <si>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</si>
  <si>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</si>
  <si>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</si>
  <si>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</si>
  <si>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</si>
  <si>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</si>
  <si>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</si>
  <si>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</si>
  <si>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</si>
  <si>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</si>
  <si>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</si>
  <si>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</si>
  <si>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</si>
  <si>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</si>
  <si>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</si>
  <si>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</si>
  <si>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</si>
  <si>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</si>
  <si>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</si>
  <si>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</si>
  <si>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</si>
  <si>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</si>
  <si>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</si>
  <si>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</si>
  <si>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</si>
  <si>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</si>
  <si>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</si>
  <si>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</si>
  <si>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</si>
  <si>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</si>
  <si>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</si>
  <si>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</si>
  <si>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</si>
  <si>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</si>
  <si>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</si>
  <si>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</si>
  <si>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</si>
  <si>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</si>
  <si>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</si>
  <si>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</si>
  <si>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</si>
  <si>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</si>
  <si>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</si>
  <si>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</si>
  <si>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</si>
  <si>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</si>
  <si>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</si>
  <si>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</si>
  <si>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</si>
  <si>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</si>
  <si>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</si>
  <si>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</si>
  <si>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</si>
  <si>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</si>
  <si>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</si>
  <si>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</si>
  <si>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</si>
  <si>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</si>
  <si>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</si>
  <si>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</si>
  <si>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</si>
  <si>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</si>
  <si>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</si>
  <si>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</si>
  <si>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</si>
  <si>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</si>
  <si>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</si>
  <si>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</si>
  <si>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</si>
  <si>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</si>
  <si>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</si>
  <si>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</si>
  <si>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</si>
  <si>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</si>
  <si>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</si>
  <si>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</si>
  <si>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</si>
  <si>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</si>
  <si>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</si>
  <si>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</si>
  <si>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</si>
  <si>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</si>
  <si>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</si>
  <si>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</si>
  <si>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</si>
  <si>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</si>
  <si>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</si>
  <si>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</si>
  <si>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</si>
  <si>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</si>
  <si>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</si>
  <si>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</si>
  <si>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</si>
  <si>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</si>
  <si>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</si>
  <si>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</si>
  <si>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</si>
  <si>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</si>
  <si>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</si>
  <si>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</si>
  <si>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</si>
  <si>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</si>
  <si>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</si>
  <si>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</si>
  <si>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</si>
  <si>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</si>
  <si>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</si>
  <si>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</si>
  <si>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</si>
  <si>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</si>
  <si>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</si>
  <si>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</si>
  <si>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</si>
  <si>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</si>
  <si>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</si>
  <si>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</si>
  <si>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</si>
  <si>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</si>
  <si>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</si>
  <si>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</si>
  <si>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</si>
  <si>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</si>
  <si>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</si>
  <si>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</si>
  <si>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</si>
  <si>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</si>
  <si>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</si>
  <si>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</si>
  <si>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</si>
  <si>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</si>
  <si>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</si>
  <si>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</si>
  <si>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</si>
  <si>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</si>
  <si>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</si>
  <si>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</si>
  <si>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</si>
  <si>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</si>
  <si>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</si>
  <si>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</si>
  <si>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</si>
  <si>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</si>
  <si>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</si>
  <si>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</si>
  <si>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</si>
  <si>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</si>
  <si>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</si>
  <si>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</si>
  <si>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</si>
  <si>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</si>
  <si>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</si>
  <si>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</si>
  <si>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</si>
  <si>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</si>
  <si>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</si>
  <si>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</si>
  <si>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</si>
  <si>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</si>
  <si>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</si>
  <si>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</si>
  <si>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</si>
  <si>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</si>
  <si>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</si>
  <si>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</si>
  <si>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</si>
  <si>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</si>
  <si>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</si>
  <si>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</si>
  <si>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</si>
  <si>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</si>
  <si>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</si>
  <si>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</si>
  <si>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</si>
  <si>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</si>
  <si>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</si>
  <si>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</si>
  <si>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</si>
  <si>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</si>
  <si>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</si>
  <si>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</si>
  <si>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</si>
  <si>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</si>
  <si>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</si>
  <si>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</si>
  <si>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</si>
  <si>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</si>
  <si>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</si>
  <si>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</si>
  <si>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</si>
  <si>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</si>
  <si>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</si>
  <si>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</si>
  <si>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</si>
  <si>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</si>
  <si>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</si>
  <si>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</si>
  <si>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</si>
  <si>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</si>
  <si>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</si>
  <si>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</si>
  <si>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</si>
  <si>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</si>
  <si>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</si>
  <si>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</si>
  <si>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</si>
  <si>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</si>
  <si>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</si>
  <si>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</si>
  <si>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</si>
  <si>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</si>
  <si>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</si>
  <si>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</si>
  <si>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</si>
  <si>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</si>
  <si>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</si>
  <si>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</si>
  <si>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</si>
  <si>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</si>
  <si>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</si>
  <si>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</si>
  <si>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</si>
  <si>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</si>
  <si>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</si>
  <si>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</si>
  <si>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</si>
  <si>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</si>
  <si>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</si>
  <si>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</si>
  <si>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</si>
  <si>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</si>
  <si>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</si>
  <si>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</si>
  <si>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</si>
  <si>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</si>
  <si>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</si>
  <si>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</si>
  <si>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</si>
  <si>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</si>
  <si>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</si>
  <si>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</si>
  <si>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</si>
  <si>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</si>
  <si>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</si>
  <si>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</si>
  <si>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</si>
  <si>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</si>
  <si>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</si>
  <si>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</si>
  <si>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</si>
  <si>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</si>
  <si>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</si>
  <si>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</si>
  <si>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</si>
  <si>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</si>
  <si>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</si>
  <si>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</si>
  <si>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</si>
  <si>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</si>
  <si>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</si>
  <si>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</si>
  <si>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</si>
  <si>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</si>
  <si>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</si>
  <si>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</si>
  <si>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</si>
  <si>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</si>
  <si>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</si>
  <si>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</si>
  <si>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</si>
  <si>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</si>
  <si>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</si>
  <si>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</si>
  <si>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</si>
  <si>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</si>
  <si>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</si>
  <si>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</si>
  <si>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</si>
  <si>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</si>
  <si>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</si>
  <si>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</si>
  <si>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</si>
  <si>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</si>
  <si>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</si>
  <si>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</si>
  <si>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</si>
  <si>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</si>
  <si>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</si>
  <si>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</si>
  <si>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</si>
  <si>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</si>
  <si>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</si>
  <si>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</si>
  <si>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</si>
  <si>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</si>
  <si>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</si>
  <si>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</si>
  <si>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</si>
  <si>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</si>
  <si>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</si>
  <si>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</si>
  <si>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</si>
  <si>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</si>
  <si>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</si>
  <si>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</si>
  <si>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</si>
  <si>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</si>
  <si>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</si>
  <si>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</si>
  <si>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</si>
  <si>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</si>
  <si>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</si>
  <si>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</si>
  <si>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</si>
  <si>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</si>
  <si>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</si>
  <si>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</si>
  <si>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</si>
  <si>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</si>
  <si>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</si>
  <si>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</si>
  <si>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</si>
  <si>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</si>
  <si>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</si>
  <si>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</si>
  <si>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</si>
  <si>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</si>
  <si>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</si>
  <si>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</si>
  <si>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</si>
  <si>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</si>
  <si>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</si>
  <si>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</si>
  <si>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</si>
  <si>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</si>
  <si>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</si>
  <si>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</si>
  <si>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</si>
  <si>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</si>
  <si>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</si>
  <si>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</si>
  <si>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</si>
  <si>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</si>
  <si>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</si>
  <si>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</si>
  <si>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</si>
  <si>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</si>
  <si>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</si>
  <si>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</si>
  <si>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</si>
  <si>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</si>
  <si>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</si>
  <si>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</si>
  <si>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</si>
  <si>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</si>
  <si>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</si>
  <si>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</si>
  <si>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</si>
  <si>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</si>
  <si>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</si>
  <si>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</si>
  <si>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</si>
  <si>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</si>
  <si>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</si>
  <si>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</si>
  <si>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</si>
  <si>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</si>
  <si>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</si>
  <si>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</si>
  <si>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</si>
  <si>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</si>
  <si>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</si>
  <si>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</si>
  <si>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</si>
  <si>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</si>
  <si>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</si>
  <si>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</si>
  <si>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</si>
  <si>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</si>
  <si>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</si>
  <si>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</si>
  <si>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</si>
  <si>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</si>
  <si>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</si>
  <si>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</si>
  <si>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</si>
  <si>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</si>
  <si>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</si>
  <si>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</si>
  <si>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</si>
  <si>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</si>
  <si>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</si>
  <si>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</si>
  <si>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</si>
  <si>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</si>
  <si>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</si>
  <si>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</si>
  <si>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</si>
  <si>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</si>
  <si>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</si>
  <si>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</si>
  <si>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</si>
  <si>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</si>
  <si>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</si>
  <si>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</si>
  <si>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</si>
  <si>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</si>
  <si>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</si>
  <si>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</si>
  <si>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</si>
  <si>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</si>
  <si>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</si>
  <si>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</si>
  <si>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</si>
  <si>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</si>
  <si>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</si>
  <si>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</si>
  <si>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</si>
  <si>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</si>
  <si>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</si>
  <si>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</si>
  <si>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</si>
  <si>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</si>
  <si>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</si>
  <si>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</si>
  <si>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</si>
  <si>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</si>
  <si>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</si>
  <si>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</si>
  <si>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</si>
  <si>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</si>
  <si>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</si>
  <si>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</si>
  <si>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</si>
  <si>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</si>
  <si>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</si>
  <si>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</si>
  <si>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</si>
  <si>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</si>
  <si>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</si>
  <si>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</si>
  <si>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</si>
  <si>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</si>
  <si>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</si>
  <si>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</si>
  <si>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</si>
  <si>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</si>
  <si>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</si>
  <si>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</si>
  <si>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</si>
  <si>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</si>
  <si>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</si>
  <si>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</si>
  <si>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</si>
  <si>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</si>
  <si>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</si>
  <si>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</si>
  <si>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</si>
  <si>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</si>
  <si>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</si>
  <si>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</si>
  <si>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</si>
  <si>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</si>
  <si>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</si>
  <si>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</si>
  <si>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</si>
  <si>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</si>
  <si>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</si>
  <si>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</si>
  <si>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</si>
  <si>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</si>
  <si>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</si>
  <si>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</si>
  <si>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</si>
  <si>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</si>
  <si>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</si>
  <si>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</si>
  <si>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</si>
  <si>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</si>
  <si>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</si>
  <si>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</si>
  <si>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</si>
  <si>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</si>
  <si>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</si>
  <si>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</si>
  <si>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</si>
  <si>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</si>
  <si>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</si>
  <si>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</si>
  <si>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</si>
  <si>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</si>
  <si>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</si>
  <si>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</si>
  <si>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</si>
  <si>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</si>
  <si>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</si>
  <si>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</si>
  <si>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</si>
  <si>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</si>
  <si>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</si>
  <si>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</si>
  <si>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</si>
  <si>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</si>
  <si>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</si>
  <si>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</si>
  <si>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</si>
  <si>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</si>
  <si>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</si>
  <si>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</si>
  <si>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</si>
  <si>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</si>
  <si>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</si>
  <si>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</si>
  <si>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</si>
  <si>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</si>
  <si>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</si>
  <si>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</si>
  <si>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</si>
  <si>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</si>
  <si>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</si>
  <si>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</si>
  <si>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</si>
  <si>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</si>
  <si>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</si>
  <si>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</si>
  <si>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</si>
  <si>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</si>
  <si>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</si>
  <si>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</si>
  <si>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</si>
  <si>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</si>
  <si>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</si>
  <si>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</si>
  <si>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</si>
  <si>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</si>
  <si>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</si>
  <si>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</si>
  <si>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</si>
  <si>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</si>
  <si>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</si>
  <si>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</si>
  <si>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</si>
  <si>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</si>
  <si>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</si>
  <si>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</si>
  <si>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</si>
  <si>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</si>
  <si>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</si>
  <si>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</si>
  <si>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</si>
  <si>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</si>
  <si>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</si>
  <si>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</si>
  <si>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</si>
  <si>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</si>
  <si>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</si>
  <si>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</si>
  <si>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</si>
  <si>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</si>
  <si>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</si>
  <si>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</si>
  <si>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</si>
  <si>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</si>
  <si>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</si>
  <si>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</si>
  <si>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</si>
  <si>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</si>
  <si>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</si>
  <si>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</si>
  <si>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</si>
  <si>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</si>
  <si>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</si>
  <si>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</si>
  <si>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</si>
  <si>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</si>
  <si>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</si>
  <si>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</si>
  <si>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</si>
  <si>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</si>
  <si>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</si>
  <si>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</si>
  <si>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</si>
  <si>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</si>
  <si>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</si>
  <si>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</si>
  <si>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</si>
  <si>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</si>
  <si>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</si>
  <si>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</si>
  <si>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</si>
  <si>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</si>
  <si>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</si>
  <si>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</si>
  <si>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</si>
  <si>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</si>
  <si>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</si>
  <si>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</si>
  <si>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</si>
  <si>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</si>
  <si>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</si>
  <si>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</si>
  <si>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</si>
  <si>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</si>
  <si>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</si>
  <si>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</si>
  <si>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</si>
  <si>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</si>
  <si>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</si>
  <si>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</si>
  <si>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</si>
  <si>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</si>
  <si>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</si>
  <si>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</si>
  <si>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</si>
  <si>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</si>
  <si>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</si>
  <si>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</si>
  <si>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</si>
  <si>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</si>
  <si>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</si>
  <si>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</si>
  <si>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</si>
  <si>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</si>
  <si>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</si>
  <si>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</si>
  <si>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</si>
  <si>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</si>
  <si>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</si>
  <si>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</si>
  <si>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</si>
  <si>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</si>
  <si>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</si>
  <si>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</si>
  <si>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</si>
  <si>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</si>
  <si>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</si>
  <si>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</si>
  <si>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</si>
  <si>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</si>
  <si>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</si>
  <si>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</si>
  <si>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</si>
  <si>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</si>
  <si>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</si>
  <si>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</si>
  <si>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</si>
  <si>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</si>
  <si>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</si>
  <si>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</si>
  <si>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</si>
  <si>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</si>
  <si>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</si>
  <si>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</si>
  <si>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</si>
  <si>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</si>
  <si>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</si>
  <si>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</si>
  <si>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</si>
  <si>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</si>
  <si>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</si>
  <si>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</si>
  <si>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</si>
  <si>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</si>
  <si>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</si>
  <si>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</si>
  <si>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</si>
  <si>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</si>
  <si>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</si>
  <si>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</si>
  <si>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</si>
  <si>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</si>
  <si>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</si>
  <si>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</si>
  <si>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</si>
  <si>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</si>
  <si>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</si>
  <si>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</si>
  <si>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</si>
  <si>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</si>
  <si>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</si>
  <si>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</si>
  <si>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</si>
  <si>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</si>
  <si>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</si>
  <si>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</si>
  <si>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</si>
  <si>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</si>
  <si>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</si>
  <si>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</si>
  <si>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</si>
  <si>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</si>
  <si>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</si>
  <si>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</si>
  <si>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</si>
  <si>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</si>
  <si>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</si>
  <si>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</si>
  <si>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</si>
  <si>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</si>
  <si>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</si>
  <si>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</si>
  <si>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</si>
  <si>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</si>
  <si>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</si>
  <si>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</si>
  <si>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</si>
  <si>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</si>
  <si>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</si>
  <si>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</si>
  <si>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</si>
  <si>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</si>
  <si>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</si>
  <si>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</si>
  <si>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</si>
  <si>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</si>
  <si>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</si>
  <si>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</si>
  <si>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</si>
  <si>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</si>
  <si>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</si>
  <si>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</si>
  <si>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</si>
  <si>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</si>
  <si>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</si>
  <si>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</si>
  <si>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</si>
  <si>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</si>
  <si>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</si>
  <si>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</si>
  <si>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</si>
  <si>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</si>
  <si>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</si>
  <si>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</si>
  <si>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</si>
  <si>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</si>
  <si>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</si>
  <si>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</si>
  <si>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</si>
  <si>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</si>
  <si>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</si>
  <si>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</si>
  <si>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</si>
  <si>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</si>
  <si>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</si>
  <si>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</si>
  <si>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</si>
  <si>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</si>
  <si>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</si>
  <si>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</si>
  <si>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</si>
  <si>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</si>
  <si>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</si>
  <si>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</si>
  <si>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</si>
  <si>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</si>
  <si>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</si>
  <si>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</si>
  <si>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</si>
  <si>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</si>
  <si>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</si>
  <si>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</si>
  <si>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</si>
  <si>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</si>
  <si>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</si>
  <si>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</si>
  <si>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</si>
  <si>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</si>
  <si>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</si>
  <si>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</si>
  <si>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</si>
  <si>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</si>
  <si>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</si>
  <si>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</si>
  <si>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</si>
  <si>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</si>
  <si>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</si>
  <si>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</si>
  <si>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</si>
  <si>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</si>
  <si>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</si>
  <si>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</si>
  <si>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</si>
  <si>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</si>
  <si>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</si>
  <si>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</si>
  <si>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</si>
  <si>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</si>
  <si>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</si>
  <si>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</si>
  <si>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</si>
  <si>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</si>
  <si>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</si>
  <si>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</si>
  <si>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</si>
  <si>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</si>
  <si>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</si>
  <si>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</si>
  <si>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</si>
  <si>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</si>
  <si>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</si>
  <si>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</si>
  <si>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</si>
  <si>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</si>
  <si>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</si>
  <si>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</si>
  <si>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</si>
  <si>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</si>
  <si>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</si>
  <si>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</si>
  <si>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</si>
  <si>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</si>
  <si>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</si>
  <si>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</si>
  <si>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</si>
  <si>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</si>
  <si>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</si>
  <si>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</si>
  <si>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</si>
  <si>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</si>
  <si>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</si>
  <si>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</si>
  <si>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</si>
  <si>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</si>
  <si>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</si>
  <si>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</si>
  <si>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</si>
  <si>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</si>
  <si>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</si>
  <si>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</si>
  <si>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</si>
  <si>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</si>
  <si>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</si>
  <si>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</si>
  <si>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</si>
  <si>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</si>
  <si>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</si>
  <si>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</si>
  <si>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</si>
  <si>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</si>
  <si>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</si>
  <si>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</si>
  <si>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</si>
  <si>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</si>
  <si>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</si>
  <si>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</si>
  <si>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</si>
  <si>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</si>
  <si>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</si>
  <si>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</si>
  <si>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</si>
  <si>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</si>
  <si>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</si>
  <si>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</si>
  <si>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</si>
  <si>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</si>
  <si>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</si>
  <si>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</si>
  <si>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</si>
  <si>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</si>
  <si>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</si>
  <si>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</si>
  <si>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</si>
  <si>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</si>
  <si>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</si>
  <si>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</si>
  <si>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</si>
  <si>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</si>
  <si>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</si>
  <si>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</si>
  <si>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</si>
  <si>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</si>
  <si>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</si>
  <si>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</si>
  <si>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</si>
  <si>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</si>
  <si>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</si>
  <si>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</si>
  <si>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</si>
  <si>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</si>
  <si>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</si>
  <si>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</si>
  <si>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</si>
  <si>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</si>
  <si>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</si>
  <si>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</si>
  <si>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</si>
  <si>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</si>
  <si>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</si>
  <si>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</si>
  <si>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</si>
  <si>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</si>
  <si>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</si>
  <si>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</si>
  <si>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</si>
  <si>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</si>
  <si>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</si>
  <si>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</si>
  <si>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</si>
  <si>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</si>
  <si>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</si>
  <si>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</si>
  <si>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</si>
  <si>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</si>
  <si>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</si>
  <si>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</si>
  <si>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</si>
  <si>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</si>
  <si>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</si>
  <si>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</si>
  <si>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</si>
  <si>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</si>
  <si>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</si>
  <si>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</si>
  <si>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</si>
  <si>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</si>
  <si>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</si>
  <si>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</si>
  <si>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</si>
  <si>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</si>
  <si>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</si>
  <si>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</si>
  <si>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</si>
  <si>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</si>
  <si>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</si>
  <si>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</si>
  <si>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</si>
  <si>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</si>
  <si>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</si>
  <si>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</si>
  <si>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</si>
  <si>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</si>
  <si>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</si>
  <si>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</si>
  <si>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</si>
  <si>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</si>
  <si>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</si>
  <si>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</si>
  <si>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</si>
  <si>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</si>
  <si>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</si>
  <si>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</si>
  <si>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</si>
  <si>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</si>
  <si>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</si>
  <si>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</si>
  <si>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</si>
  <si>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</si>
  <si>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</si>
  <si>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</si>
  <si>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</si>
  <si>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</si>
  <si>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</si>
  <si>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</si>
  <si>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</si>
  <si>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</si>
  <si>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</si>
  <si>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</si>
  <si>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</si>
  <si>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</si>
  <si>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</si>
  <si>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</si>
  <si>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</si>
  <si>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</si>
  <si>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</si>
  <si>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</si>
  <si>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</si>
  <si>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</si>
  <si>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</si>
  <si>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</si>
  <si>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</si>
  <si>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</si>
  <si>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</si>
  <si>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</si>
  <si>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</si>
  <si>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</si>
  <si>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</si>
  <si>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</si>
  <si>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</si>
  <si>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</si>
  <si>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</si>
  <si>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</si>
  <si>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</si>
  <si>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</si>
  <si>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</si>
  <si>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</si>
  <si>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</si>
  <si>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</si>
  <si>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</si>
  <si>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</si>
  <si>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</si>
  <si>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</si>
  <si>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</si>
  <si>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</si>
  <si>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</si>
  <si>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</si>
  <si>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</si>
  <si>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</si>
  <si>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</si>
  <si>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</si>
  <si>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</si>
  <si>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</si>
  <si>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</si>
  <si>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</si>
  <si>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</si>
  <si>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</si>
  <si>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</si>
  <si>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</si>
  <si>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</si>
  <si>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</si>
  <si>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</si>
  <si>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</si>
  <si>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</si>
  <si>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</si>
  <si>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</si>
  <si>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</si>
  <si>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</si>
  <si>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</si>
  <si>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</si>
  <si>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</si>
  <si>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</si>
  <si>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</si>
  <si>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</si>
  <si>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</si>
  <si>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</si>
  <si>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</si>
  <si>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</si>
  <si>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</si>
  <si>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</si>
  <si>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</si>
  <si>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</si>
  <si>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</si>
  <si>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</si>
  <si>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</si>
  <si>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</si>
  <si>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</si>
  <si>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</si>
  <si>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</si>
  <si>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</si>
  <si>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</si>
  <si>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</si>
  <si>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</si>
  <si>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</si>
  <si>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</si>
  <si>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</si>
  <si>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</si>
  <si>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</si>
  <si>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</si>
  <si>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</si>
  <si>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</si>
  <si>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</si>
  <si>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</si>
  <si>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</si>
  <si>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</si>
  <si>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</si>
  <si>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</si>
  <si>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</si>
  <si>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</si>
  <si>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</si>
  <si>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</si>
  <si>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</si>
  <si>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</si>
  <si>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</si>
  <si>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</si>
  <si>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</si>
  <si>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</si>
  <si>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</si>
  <si>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</si>
  <si>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</si>
  <si>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</si>
  <si>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</si>
  <si>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</si>
  <si>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</si>
  <si>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</si>
  <si>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</si>
  <si>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</si>
  <si>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</si>
  <si>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</si>
  <si>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</si>
  <si>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</si>
  <si>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</si>
  <si>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</si>
  <si>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</si>
  <si>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</si>
  <si>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</si>
  <si>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</si>
  <si>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</si>
  <si>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</si>
  <si>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</si>
  <si>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</si>
  <si>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</si>
  <si>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</si>
  <si>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</si>
  <si>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</si>
  <si>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</si>
  <si>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</si>
  <si>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</si>
  <si>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</si>
  <si>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</si>
  <si>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</si>
  <si>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</si>
  <si>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</si>
  <si>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</si>
  <si>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</si>
  <si>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</si>
  <si>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</si>
  <si>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</si>
  <si>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</si>
  <si>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</si>
  <si>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</si>
  <si>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</si>
  <si>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</si>
  <si>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</si>
  <si>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</si>
  <si>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</si>
  <si>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</si>
  <si>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</si>
  <si>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</si>
  <si>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</si>
  <si>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</si>
  <si>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</si>
  <si>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</si>
  <si>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</si>
  <si>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</si>
  <si>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</si>
  <si>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</si>
  <si>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</si>
  <si>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</si>
  <si>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</si>
  <si>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</si>
  <si>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</si>
  <si>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</si>
  <si>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</si>
  <si>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</si>
  <si>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</si>
  <si>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</si>
  <si>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</si>
  <si>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</si>
  <si>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</si>
  <si>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</si>
  <si>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</si>
  <si>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</si>
  <si>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</si>
  <si>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</si>
  <si>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</si>
  <si>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</si>
  <si>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</si>
  <si>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</si>
  <si>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</si>
  <si>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</si>
  <si>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</si>
  <si>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</si>
  <si>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</si>
  <si>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</si>
  <si>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</si>
  <si>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</si>
  <si>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</si>
  <si>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</si>
  <si>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</si>
  <si>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</si>
  <si>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</si>
  <si>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</si>
  <si>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</si>
  <si>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</si>
  <si>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</si>
  <si>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</si>
  <si>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</si>
  <si>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</si>
  <si>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</si>
  <si>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</si>
  <si>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</si>
  <si>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</si>
  <si>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</si>
  <si>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</si>
  <si>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</si>
  <si>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</si>
  <si>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</si>
  <si>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</si>
  <si>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</si>
  <si>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</si>
  <si>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</si>
  <si>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</si>
  <si>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</si>
  <si>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</si>
  <si>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</si>
  <si>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</si>
  <si>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</si>
  <si>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</si>
  <si>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</si>
  <si>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</si>
  <si>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</si>
  <si>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</si>
  <si>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</si>
  <si>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</si>
  <si>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</si>
  <si>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</si>
  <si>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</si>
  <si>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</si>
  <si>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</si>
  <si>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</si>
  <si>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</si>
  <si>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</si>
  <si>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</si>
  <si>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</si>
  <si>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</si>
  <si>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</si>
  <si>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</si>
  <si>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</si>
  <si>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</si>
  <si>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</si>
  <si>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</si>
  <si>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</si>
  <si>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</si>
  <si>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</si>
  <si>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</si>
  <si>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</si>
  <si>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</si>
  <si>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</si>
  <si>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</si>
  <si>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</si>
  <si>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</si>
  <si>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</si>
  <si>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</si>
  <si>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</si>
  <si>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</si>
  <si>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</si>
  <si>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</si>
  <si>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</si>
  <si>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</si>
  <si>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</si>
  <si>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</si>
  <si>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</si>
  <si>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</si>
  <si>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</si>
  <si>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</si>
  <si>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</si>
  <si>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</si>
  <si>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</si>
  <si>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</si>
  <si>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</si>
  <si>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</si>
  <si>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</si>
  <si>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</si>
  <si>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</si>
  <si>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</si>
  <si>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</si>
  <si>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</si>
  <si>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</si>
  <si>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</si>
  <si>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</si>
  <si>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</si>
  <si>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</si>
  <si>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</si>
  <si>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</si>
  <si>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</si>
  <si>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</si>
  <si>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</si>
  <si>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</si>
  <si>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</si>
  <si>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</si>
  <si>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</si>
  <si>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</si>
  <si>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</si>
  <si>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</si>
  <si>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</si>
  <si>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</si>
  <si>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</si>
  <si>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</si>
  <si>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</si>
  <si>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</si>
  <si>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</si>
  <si>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</si>
  <si>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</si>
  <si>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</si>
  <si>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</si>
  <si>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</si>
  <si>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</si>
  <si>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</si>
  <si>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</si>
  <si>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</si>
  <si>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</si>
  <si>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</si>
  <si>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</si>
  <si>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</si>
  <si>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</si>
  <si>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</si>
  <si>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</si>
  <si>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</si>
  <si>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</si>
  <si>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</si>
  <si>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</si>
  <si>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</si>
  <si>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</si>
  <si>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</si>
  <si>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</si>
  <si>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</si>
  <si>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</si>
  <si>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</si>
  <si>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</si>
  <si>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</si>
  <si>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</si>
  <si>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</si>
  <si>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</si>
  <si>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</si>
  <si>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</si>
  <si>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</si>
  <si>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</si>
  <si>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</si>
  <si>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</si>
  <si>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</si>
  <si>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</si>
  <si>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</si>
  <si>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</si>
  <si>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</si>
  <si>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</si>
  <si>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</si>
  <si>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</si>
  <si>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</si>
  <si>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</si>
  <si>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</si>
  <si>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</si>
  <si>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</si>
  <si>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</si>
  <si>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</si>
  <si>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</si>
  <si>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</si>
  <si>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</si>
  <si>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</si>
  <si>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</si>
  <si>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</si>
  <si>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</si>
  <si>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</si>
  <si>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</si>
  <si>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</si>
  <si>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</si>
  <si>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</si>
  <si>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</si>
  <si>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</si>
  <si>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</si>
  <si>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</si>
  <si>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</si>
  <si>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</si>
  <si>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</si>
  <si>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</si>
  <si>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</si>
  <si>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</si>
  <si>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</si>
  <si>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</si>
  <si>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</si>
  <si>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</si>
  <si>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</si>
  <si>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</si>
  <si>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</si>
  <si>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</si>
  <si>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</si>
  <si>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</si>
  <si>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</si>
  <si>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</si>
  <si>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</si>
  <si>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</si>
  <si>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</si>
  <si>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</si>
  <si>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</si>
  <si>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</si>
  <si>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</si>
  <si>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</si>
  <si>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</si>
  <si>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</si>
  <si>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</si>
  <si>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</si>
  <si>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</si>
  <si>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</si>
  <si>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</si>
  <si>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</si>
  <si>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</si>
  <si>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</si>
  <si>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</si>
  <si>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</si>
  <si>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</si>
  <si>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</si>
  <si>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</si>
  <si>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</si>
  <si>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</si>
  <si>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</si>
  <si>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</si>
  <si>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</si>
  <si>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</si>
  <si>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</si>
  <si>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</si>
  <si>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</si>
  <si>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</si>
  <si>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</si>
  <si>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</si>
  <si>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</si>
  <si>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</si>
  <si>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</si>
  <si>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</si>
  <si>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</si>
  <si>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</si>
  <si>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</si>
  <si>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</si>
  <si>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</si>
  <si>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</si>
  <si>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</si>
  <si>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</si>
  <si>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</si>
  <si>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</si>
  <si>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</si>
  <si>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</si>
  <si>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</si>
  <si>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</si>
  <si>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</si>
  <si>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</si>
  <si>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</si>
  <si>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</si>
  <si>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</si>
  <si>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</si>
  <si>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</si>
  <si>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</si>
  <si>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</si>
  <si>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</si>
  <si>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</si>
  <si>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</si>
  <si>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</si>
  <si>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</si>
  <si>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</si>
  <si>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</si>
  <si>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</si>
  <si>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</si>
  <si>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</si>
  <si>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</si>
  <si>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</si>
  <si>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</si>
  <si>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</si>
  <si>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</si>
  <si>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</si>
  <si>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</si>
  <si>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</si>
  <si>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</si>
  <si>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</si>
  <si>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</si>
  <si>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</si>
  <si>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</si>
  <si>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</si>
  <si>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</si>
  <si>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</si>
  <si>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</si>
  <si>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</si>
  <si>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</si>
  <si>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</si>
  <si>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</si>
  <si>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</si>
  <si>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</si>
  <si>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</si>
  <si>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</si>
  <si>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</si>
  <si>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</si>
  <si>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</si>
  <si>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</si>
  <si>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</si>
  <si>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</si>
  <si>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</si>
  <si>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</si>
  <si>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</si>
  <si>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</si>
  <si>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</si>
  <si>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</si>
  <si>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</si>
  <si>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</si>
  <si>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</si>
  <si>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</si>
  <si>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</si>
  <si>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</si>
  <si>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</si>
  <si>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</si>
  <si>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</si>
  <si>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</si>
  <si>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</si>
  <si>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</si>
  <si>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</si>
  <si>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</si>
  <si>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</si>
  <si>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</si>
  <si>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</si>
  <si>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</si>
  <si>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</si>
  <si>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</si>
  <si>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</si>
  <si>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</si>
  <si>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</si>
  <si>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</si>
  <si>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</si>
  <si>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</si>
  <si>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</si>
  <si>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</si>
  <si>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</si>
  <si>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</si>
  <si>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</si>
  <si>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</si>
  <si>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</si>
  <si>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</si>
  <si>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</si>
  <si>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</si>
  <si>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</si>
  <si>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</si>
  <si>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</si>
  <si>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</si>
  <si>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</si>
  <si>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</si>
  <si>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</si>
  <si>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</si>
  <si>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</si>
  <si>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</si>
  <si>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</si>
  <si>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</si>
  <si>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</si>
  <si>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</si>
  <si>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</si>
  <si>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</si>
  <si>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</si>
  <si>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</si>
  <si>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</si>
  <si>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</si>
  <si>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</si>
  <si>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</si>
  <si>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</si>
  <si>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</si>
  <si>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</si>
  <si>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</si>
  <si>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</si>
  <si>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</si>
  <si>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</si>
  <si>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</si>
  <si>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</si>
  <si>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</si>
  <si>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</si>
  <si>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</si>
  <si>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</si>
  <si>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</si>
  <si>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</si>
  <si>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</si>
  <si>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</si>
  <si>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</si>
  <si>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</si>
  <si>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</si>
  <si>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</si>
  <si>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</si>
  <si>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</si>
  <si>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</si>
  <si>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</si>
  <si>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</si>
  <si>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</si>
  <si>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</si>
  <si>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</si>
  <si>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</si>
  <si>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</si>
  <si>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</si>
  <si>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</si>
  <si>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</si>
  <si>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</si>
  <si>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</si>
  <si>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</si>
  <si>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</si>
  <si>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</si>
  <si>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</si>
  <si>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</si>
  <si>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</si>
  <si>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</si>
  <si>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</si>
  <si>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</si>
  <si>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</si>
  <si>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</si>
  <si>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</si>
  <si>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</si>
  <si>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</si>
  <si>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</si>
  <si>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</si>
  <si>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</si>
  <si>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</si>
  <si>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</si>
  <si>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</si>
  <si>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</si>
  <si>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</si>
  <si>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</si>
  <si>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</si>
  <si>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</si>
  <si>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</si>
  <si>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</si>
  <si>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</si>
  <si>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</si>
  <si>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</si>
  <si>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</si>
  <si>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</si>
  <si>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</si>
  <si>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</si>
  <si>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</si>
  <si>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</si>
  <si>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</si>
  <si>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</si>
  <si>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</si>
  <si>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</si>
  <si>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</si>
  <si>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</si>
  <si>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</si>
  <si>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</si>
  <si>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</si>
  <si>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</si>
  <si>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</si>
  <si>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</si>
  <si>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</si>
  <si>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</si>
  <si>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</si>
  <si>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</si>
  <si>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</si>
  <si>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</si>
  <si>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</si>
  <si>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</si>
  <si>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</si>
  <si>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</si>
  <si>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</si>
  <si>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</si>
  <si>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</si>
  <si>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</si>
  <si>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</si>
  <si>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</si>
  <si>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</si>
  <si>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</si>
  <si>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</si>
  <si>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</si>
  <si>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</si>
  <si>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</si>
  <si>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</si>
  <si>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</si>
  <si>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</si>
  <si>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</si>
  <si>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</si>
  <si>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</si>
  <si>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</si>
  <si>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</si>
  <si>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</si>
  <si>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</si>
  <si>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</si>
  <si>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</si>
  <si>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</si>
  <si>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</si>
  <si>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</si>
  <si>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</si>
  <si>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</si>
  <si>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</si>
  <si>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</si>
  <si>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</si>
  <si>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</si>
  <si>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</si>
  <si>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</si>
  <si>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</si>
  <si>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</si>
  <si>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</si>
  <si>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</si>
  <si>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</si>
  <si>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</si>
  <si>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</si>
  <si>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</si>
  <si>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</si>
  <si>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</si>
  <si>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</si>
  <si>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</si>
  <si>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</si>
  <si>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</si>
  <si>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</si>
  <si>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</si>
  <si>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</si>
  <si>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</si>
  <si>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</si>
  <si>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</si>
  <si>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</si>
  <si>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</si>
  <si>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</si>
  <si>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</si>
  <si>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</si>
  <si>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</si>
  <si>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</si>
  <si>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</si>
  <si>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</si>
  <si>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</si>
  <si>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</si>
  <si>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</si>
  <si>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</si>
  <si>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</si>
  <si>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</si>
  <si>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</si>
  <si>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</si>
  <si>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</si>
  <si>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</si>
  <si>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</si>
  <si>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</si>
  <si>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</si>
  <si>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</si>
  <si>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</si>
  <si>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</si>
  <si>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</si>
  <si>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</si>
  <si>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</si>
  <si>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</si>
  <si>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</si>
  <si>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</si>
  <si>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</si>
  <si>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</si>
  <si>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</si>
  <si>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</si>
  <si>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</si>
  <si>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</si>
  <si>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</si>
  <si>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</si>
  <si>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</si>
  <si>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</si>
  <si>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</si>
  <si>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</si>
  <si>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</si>
  <si>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</si>
  <si>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</si>
  <si>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</si>
  <si>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</si>
  <si>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</si>
  <si>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</si>
  <si>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</si>
  <si>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</si>
  <si>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</si>
  <si>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</si>
  <si>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</si>
  <si>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</si>
  <si>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</si>
  <si>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</si>
  <si>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</si>
  <si>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</si>
  <si>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</si>
  <si>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</si>
  <si>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</si>
  <si>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</si>
  <si>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</si>
  <si>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</si>
  <si>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</si>
  <si>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</si>
  <si>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</si>
  <si>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</si>
  <si>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</si>
  <si>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</si>
  <si>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</si>
  <si>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</si>
  <si>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</si>
  <si>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</si>
  <si>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</si>
  <si>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</si>
  <si>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</si>
  <si>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</si>
  <si>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</si>
  <si>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</si>
  <si>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</si>
  <si>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</si>
  <si>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</si>
  <si>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</si>
  <si>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</si>
  <si>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</si>
  <si>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</si>
  <si>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</si>
  <si>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</si>
  <si>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</si>
  <si>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</si>
  <si>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</si>
  <si>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</si>
  <si>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</si>
  <si>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</si>
  <si>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</si>
  <si>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</si>
  <si>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</si>
  <si>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</si>
  <si>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</si>
  <si>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</si>
  <si>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</si>
  <si>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</si>
  <si>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</si>
  <si>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</si>
  <si>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</si>
  <si>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</si>
  <si>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</si>
  <si>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</si>
  <si>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</si>
  <si>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</si>
  <si>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</si>
  <si>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</si>
  <si>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</si>
  <si>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</si>
  <si>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</si>
  <si>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</si>
  <si>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</si>
  <si>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</si>
  <si>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</si>
  <si>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</si>
  <si>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</si>
  <si>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</si>
  <si>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</si>
  <si>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</si>
  <si>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</si>
  <si>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</si>
  <si>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</si>
  <si>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</si>
  <si>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</si>
  <si>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</si>
  <si>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</si>
  <si>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</si>
  <si>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</si>
  <si>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</si>
  <si>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</si>
  <si>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</si>
  <si>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</si>
  <si>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</si>
  <si>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</si>
  <si>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</si>
  <si>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</si>
  <si>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</si>
  <si>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</si>
  <si>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</si>
  <si>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</si>
  <si>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</si>
  <si>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</si>
  <si>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</si>
  <si>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</si>
  <si>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</si>
  <si>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</si>
  <si>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</si>
  <si>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</si>
  <si>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</si>
  <si>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</si>
  <si>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</si>
  <si>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</si>
  <si>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</si>
  <si>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</si>
  <si>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</si>
  <si>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</si>
  <si>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</si>
  <si>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</si>
  <si>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</si>
  <si>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</si>
  <si>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</si>
  <si>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</si>
  <si>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</si>
  <si>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</si>
  <si>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</si>
  <si>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</si>
  <si>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</si>
  <si>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</si>
  <si>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</si>
  <si>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</si>
  <si>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</si>
  <si>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</si>
  <si>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</si>
  <si>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</si>
  <si>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</si>
  <si>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</si>
  <si>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</si>
  <si>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</si>
  <si>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</si>
  <si>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</si>
  <si>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</si>
  <si>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</si>
  <si>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</si>
  <si>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</si>
  <si>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</si>
  <si>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</si>
  <si>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</si>
  <si>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</si>
  <si>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</si>
  <si>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</si>
  <si>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</si>
  <si>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</si>
  <si>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</si>
  <si>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</si>
  <si>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</si>
  <si>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</si>
  <si>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</si>
  <si>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</si>
  <si>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</si>
  <si>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</si>
  <si>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</si>
  <si>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</si>
  <si>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</si>
  <si>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</si>
  <si>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</si>
  <si>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</si>
  <si>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</si>
  <si>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</si>
  <si>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</si>
  <si>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</si>
  <si>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</si>
  <si>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</si>
  <si>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</si>
  <si>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</si>
  <si>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</si>
  <si>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</si>
  <si>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</si>
  <si>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</si>
  <si>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</si>
  <si>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</si>
  <si>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</si>
  <si>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</si>
  <si>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</si>
  <si>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</si>
  <si>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</si>
  <si>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</si>
  <si>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</si>
  <si>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</si>
  <si>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</si>
  <si>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</si>
  <si>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</si>
  <si>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</si>
  <si>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</si>
  <si>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</si>
  <si>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</si>
  <si>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</si>
  <si>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</si>
  <si>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</si>
  <si>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</si>
  <si>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</si>
  <si>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</si>
  <si>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</si>
  <si>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</si>
  <si>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</si>
  <si>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</si>
  <si>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</si>
  <si>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</si>
  <si>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</si>
  <si>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</si>
  <si>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</si>
  <si>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</si>
  <si>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</si>
  <si>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</si>
  <si>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</si>
  <si>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</si>
  <si>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</si>
  <si>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</si>
  <si>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</si>
  <si>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</si>
  <si>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</si>
  <si>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</si>
  <si>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</si>
  <si>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</si>
  <si>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</si>
  <si>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</si>
  <si>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</si>
  <si>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</si>
  <si>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</si>
  <si>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</si>
  <si>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</si>
  <si>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</si>
  <si>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</si>
  <si>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</si>
  <si>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</si>
  <si>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</si>
  <si>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</si>
  <si>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</si>
  <si>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</si>
  <si>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</si>
  <si>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</si>
  <si>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</si>
  <si>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</si>
  <si>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</si>
  <si>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</si>
  <si>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</si>
  <si>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</si>
  <si>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</si>
  <si>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</si>
  <si>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</si>
  <si>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</si>
  <si>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</si>
  <si>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</si>
  <si>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</si>
  <si>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</si>
  <si>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</si>
  <si>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</si>
  <si>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</si>
  <si>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</si>
  <si>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</si>
  <si>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</si>
  <si>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</si>
  <si>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</si>
  <si>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</si>
  <si>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</si>
  <si>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</si>
  <si>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</si>
  <si>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</si>
  <si>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</si>
  <si>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</si>
  <si>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</si>
  <si>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</si>
  <si>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</si>
  <si>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</si>
  <si>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</si>
  <si>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</si>
  <si>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</si>
  <si>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</si>
  <si>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</si>
  <si>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</si>
  <si>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</si>
  <si>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</si>
  <si>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</si>
  <si>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</si>
  <si>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</si>
  <si>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</si>
  <si>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</si>
  <si>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</si>
  <si>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</si>
  <si>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</si>
  <si>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</si>
  <si>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</si>
  <si>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</si>
  <si>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</si>
  <si>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</si>
  <si>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</si>
  <si>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</si>
  <si>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</si>
  <si>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</si>
  <si>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</si>
  <si>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</si>
  <si>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</si>
  <si>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</si>
  <si>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</si>
  <si>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</si>
  <si>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</si>
  <si>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</si>
  <si>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</si>
  <si>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</si>
  <si>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</si>
  <si>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</si>
  <si>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</si>
  <si>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</si>
  <si>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</si>
  <si>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</si>
  <si>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</si>
  <si>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</si>
  <si>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</si>
  <si>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</si>
  <si>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</si>
  <si>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</si>
  <si>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</si>
  <si>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</si>
  <si>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</si>
  <si>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</si>
  <si>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</si>
  <si>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</si>
  <si>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</si>
  <si>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</si>
  <si>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</si>
  <si>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</si>
  <si>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</si>
  <si>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</si>
  <si>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</si>
  <si>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</si>
  <si>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</si>
  <si>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</si>
  <si>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</si>
  <si>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</si>
  <si>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</si>
  <si>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</si>
  <si>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</si>
  <si>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</si>
  <si>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</si>
  <si>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</si>
  <si>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</si>
  <si>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</si>
  <si>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</si>
  <si>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</si>
  <si>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</si>
  <si>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</si>
  <si>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</si>
  <si>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</si>
  <si>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</si>
  <si>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</si>
  <si>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</si>
  <si>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</si>
  <si>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</si>
  <si>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</si>
  <si>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</si>
  <si>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</si>
  <si>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</si>
  <si>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</si>
  <si>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</si>
  <si>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</si>
  <si>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</si>
  <si>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</si>
  <si>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</si>
  <si>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</si>
  <si>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</si>
  <si>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</si>
  <si>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</si>
  <si>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</si>
  <si>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</si>
  <si>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</si>
  <si>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</si>
  <si>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</si>
  <si>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</si>
  <si>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</si>
  <si>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</si>
  <si>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</si>
  <si>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</si>
  <si>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</si>
  <si>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</si>
  <si>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</si>
  <si>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</si>
  <si>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</si>
  <si>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</si>
  <si>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</si>
  <si>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</si>
  <si>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</si>
  <si>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</si>
  <si>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</si>
  <si>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</si>
  <si>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</si>
  <si>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</si>
  <si>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</si>
  <si>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</si>
  <si>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</si>
  <si>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</si>
  <si>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</si>
  <si>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</si>
  <si>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</si>
  <si>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</si>
  <si>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</si>
  <si>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</si>
  <si>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</si>
  <si>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</si>
  <si>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</si>
  <si>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</si>
  <si>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</si>
  <si>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</si>
  <si>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</si>
  <si>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</si>
  <si>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</si>
  <si>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</si>
  <si>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</si>
  <si>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</si>
  <si>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</si>
  <si>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</si>
  <si>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</si>
  <si>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</si>
  <si>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</si>
  <si>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</si>
  <si>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</si>
  <si>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</si>
  <si>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</si>
  <si>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</si>
  <si>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</si>
  <si>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</si>
  <si>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</si>
  <si>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</si>
  <si>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</si>
  <si>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</si>
  <si>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</si>
  <si>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</si>
  <si>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</si>
  <si>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</si>
  <si>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</si>
  <si>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</si>
  <si>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</si>
  <si>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</si>
  <si>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</si>
  <si>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</si>
  <si>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</si>
  <si>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</si>
  <si>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</si>
  <si>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</si>
  <si>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</si>
  <si>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</si>
  <si>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</si>
  <si>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</si>
  <si>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</si>
  <si>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</si>
  <si>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</si>
  <si>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</si>
  <si>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</si>
  <si>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</si>
  <si>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</si>
  <si>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</si>
  <si>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</si>
  <si>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</si>
  <si>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</si>
  <si>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</si>
  <si>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</si>
  <si>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</si>
  <si>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</si>
  <si>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</si>
  <si>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</si>
  <si>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</si>
  <si>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</si>
  <si>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</si>
  <si>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</si>
  <si>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</si>
  <si>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</si>
  <si>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</si>
  <si>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</si>
  <si>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</si>
  <si>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</si>
  <si>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</si>
  <si>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</si>
  <si>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</si>
  <si>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</si>
  <si>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</si>
  <si>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</si>
  <si>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</si>
  <si>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</si>
  <si>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</si>
  <si>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</si>
  <si>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</si>
  <si>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</si>
  <si>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</si>
  <si>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</si>
  <si>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</si>
  <si>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</si>
  <si>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</si>
  <si>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</si>
  <si>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</si>
  <si>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</si>
  <si>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</si>
  <si>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</si>
  <si>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</si>
  <si>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</si>
  <si>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</si>
  <si>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</si>
  <si>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</si>
  <si>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</si>
  <si>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</si>
  <si>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</si>
  <si>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</si>
  <si>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</si>
  <si>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</si>
  <si>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</si>
  <si>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</si>
  <si>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</si>
  <si>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</si>
  <si>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</si>
  <si>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</si>
  <si>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</si>
  <si>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</si>
  <si>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</si>
  <si>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</si>
  <si>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</si>
  <si>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</si>
  <si>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</si>
  <si>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</si>
  <si>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</si>
  <si>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</si>
  <si>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</si>
  <si>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</si>
  <si>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</si>
  <si>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</si>
  <si>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</si>
  <si>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</si>
  <si>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</si>
  <si>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</si>
  <si>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</si>
  <si>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</si>
  <si>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</si>
  <si>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</si>
  <si>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</si>
  <si>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</si>
  <si>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</si>
  <si>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</si>
  <si>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</si>
  <si>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</si>
  <si>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</si>
  <si>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</si>
  <si>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</si>
  <si>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</si>
  <si>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</si>
  <si>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</si>
  <si>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</si>
  <si>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</si>
  <si>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</si>
  <si>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</si>
  <si>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</si>
  <si>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</si>
  <si>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</si>
  <si>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</si>
  <si>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</si>
  <si>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</si>
  <si>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</si>
  <si>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</si>
  <si>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</si>
  <si>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</si>
  <si>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</si>
  <si>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</si>
  <si>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</si>
  <si>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</si>
  <si>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</si>
  <si>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</si>
  <si>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</si>
  <si>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</si>
  <si>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</si>
  <si>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</si>
  <si>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</si>
  <si>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</si>
  <si>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</si>
  <si>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</si>
  <si>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</si>
  <si>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</si>
  <si>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</si>
  <si>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</si>
  <si>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</si>
  <si>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</si>
  <si>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</si>
  <si>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</si>
  <si>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</si>
  <si>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</si>
  <si>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</si>
  <si>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</si>
  <si>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</si>
  <si>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</si>
  <si>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</si>
  <si>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</si>
  <si>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</si>
  <si>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</si>
  <si>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</si>
  <si>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</si>
  <si>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</si>
  <si>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</si>
  <si>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</si>
  <si>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</si>
  <si>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</si>
  <si>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</si>
  <si>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</si>
  <si>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</si>
  <si>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</si>
  <si>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</si>
  <si>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</si>
  <si>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</si>
  <si>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</si>
  <si>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</si>
  <si>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</si>
  <si>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</si>
  <si>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</si>
  <si>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</si>
  <si>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</si>
  <si>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</si>
  <si>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</si>
  <si>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</si>
  <si>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</si>
  <si>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</si>
  <si>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</si>
  <si>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</si>
  <si>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</si>
  <si>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</si>
  <si>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</si>
  <si>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</si>
  <si>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</si>
  <si>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</si>
  <si>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</si>
  <si>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</si>
  <si>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</si>
  <si>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</si>
  <si>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</si>
  <si>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</si>
  <si>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</si>
  <si>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</si>
  <si>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</si>
  <si>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</si>
  <si>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</si>
  <si>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</si>
  <si>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</si>
  <si>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</si>
  <si>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</si>
  <si>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</si>
  <si>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</si>
  <si>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</si>
  <si>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</si>
  <si>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</si>
  <si>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</si>
  <si>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</si>
  <si>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</si>
  <si>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</si>
  <si>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</si>
  <si>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</si>
  <si>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</si>
  <si>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</si>
  <si>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</si>
  <si>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</si>
  <si>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</si>
  <si>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</si>
  <si>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</si>
  <si>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</si>
  <si>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</si>
  <si>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</si>
  <si>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</si>
  <si>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</si>
  <si>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</si>
  <si>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</si>
  <si>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</si>
  <si>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</si>
  <si>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</si>
  <si>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</si>
  <si>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</si>
  <si>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</si>
  <si>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</si>
  <si>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</si>
  <si>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</si>
  <si>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</si>
  <si>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</si>
  <si>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</si>
  <si>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</si>
  <si>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</si>
  <si>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</si>
  <si>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</si>
  <si>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</si>
  <si>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</si>
  <si>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</si>
  <si>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</si>
  <si>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</si>
  <si>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</si>
  <si>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</si>
  <si>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</si>
  <si>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</si>
  <si>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</si>
  <si>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</si>
  <si>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</si>
  <si>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</si>
  <si>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</si>
  <si>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</si>
  <si>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</si>
  <si>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</si>
  <si>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</si>
  <si>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</si>
  <si>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</si>
  <si>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</si>
  <si>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</si>
  <si>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</si>
  <si>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</si>
  <si>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</si>
  <si>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</si>
  <si>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</si>
  <si>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</si>
  <si>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</si>
  <si>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</si>
  <si>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</si>
  <si>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</si>
  <si>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</si>
  <si>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</si>
  <si>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</si>
  <si>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</si>
  <si>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</si>
  <si>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</si>
  <si>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</si>
  <si>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</si>
  <si>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</si>
  <si>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</si>
  <si>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</si>
  <si>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</si>
  <si>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</si>
  <si>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</si>
  <si>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</si>
  <si>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</si>
  <si>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</si>
  <si>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</si>
  <si>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</si>
  <si>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</si>
  <si>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</si>
  <si>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</si>
  <si>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</si>
  <si>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</si>
  <si>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</si>
  <si>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</si>
  <si>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</si>
  <si>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</si>
  <si>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</si>
  <si>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</si>
  <si>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</si>
  <si>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</si>
  <si>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</si>
  <si>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</si>
  <si>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</si>
  <si>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</si>
  <si>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</si>
  <si>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</si>
  <si>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</si>
  <si>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</si>
  <si>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</si>
  <si>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</si>
  <si>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</si>
  <si>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</si>
  <si>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</si>
  <si>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</si>
  <si>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</si>
  <si>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</si>
  <si>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</si>
  <si>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</si>
  <si>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</si>
  <si>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</si>
  <si>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</si>
  <si>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</si>
  <si>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</si>
  <si>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</si>
  <si>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</si>
  <si>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</si>
  <si>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</si>
  <si>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</si>
  <si>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</si>
  <si>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</si>
  <si>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</si>
  <si>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</si>
  <si>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</si>
  <si>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</si>
  <si>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</si>
  <si>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</si>
  <si>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</si>
  <si>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</si>
  <si>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</si>
  <si>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</si>
  <si>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</si>
  <si>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</si>
  <si>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</si>
  <si>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</si>
  <si>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</si>
  <si>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</si>
  <si>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</si>
  <si>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</si>
  <si>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</si>
  <si>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</si>
  <si>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</si>
  <si>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</si>
  <si>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</si>
  <si>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</si>
  <si>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</si>
  <si>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</si>
  <si>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</si>
  <si>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</si>
  <si>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</si>
  <si>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</si>
  <si>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</si>
  <si>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</si>
  <si>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</si>
  <si>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</si>
  <si>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</si>
  <si>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</si>
  <si>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</si>
  <si>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</si>
  <si>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</si>
  <si>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</si>
  <si>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</si>
  <si>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</si>
  <si>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</si>
  <si>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</si>
  <si>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</si>
  <si>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</si>
  <si>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</si>
  <si>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</si>
  <si>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</si>
  <si>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</si>
  <si>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</si>
  <si>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</si>
  <si>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</si>
  <si>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</si>
  <si>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</si>
  <si>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</si>
  <si>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</si>
  <si>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</si>
  <si>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</si>
  <si>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</si>
  <si>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</si>
  <si>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</si>
  <si>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</si>
  <si>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</si>
  <si>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</si>
  <si>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</si>
  <si>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</si>
  <si>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</si>
  <si>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</si>
  <si>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</si>
  <si>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</si>
  <si>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</si>
  <si>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</si>
  <si>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</si>
  <si>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</si>
  <si>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</si>
  <si>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</si>
  <si>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</si>
  <si>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</si>
  <si>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</si>
  <si>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</si>
  <si>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</si>
  <si>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</si>
  <si>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</si>
  <si>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</si>
  <si>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</si>
  <si>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</si>
  <si>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</si>
  <si>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</si>
  <si>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</si>
  <si>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</si>
  <si>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</si>
  <si>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</si>
  <si>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</si>
  <si>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</si>
  <si>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</si>
  <si>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</si>
  <si>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</si>
  <si>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</si>
  <si>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</si>
  <si>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</si>
  <si>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</si>
  <si>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</si>
  <si>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</si>
  <si>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</si>
  <si>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</si>
  <si>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</si>
  <si>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</si>
  <si>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</si>
  <si>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</si>
  <si>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</si>
  <si>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</si>
  <si>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</si>
  <si>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</si>
  <si>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</si>
  <si>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</si>
  <si>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</si>
  <si>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</si>
  <si>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</si>
  <si>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</si>
  <si>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</si>
  <si>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</si>
  <si>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</si>
  <si>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</si>
  <si>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</si>
  <si>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</si>
  <si>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</si>
  <si>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</si>
  <si>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</si>
  <si>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</si>
  <si>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</si>
  <si>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</si>
  <si>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</si>
  <si>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</si>
  <si>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</si>
  <si>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</si>
  <si>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</si>
  <si>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</si>
  <si>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</si>
  <si>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</si>
  <si>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</si>
  <si>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</si>
  <si>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</si>
  <si>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</si>
  <si>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</si>
  <si>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</si>
  <si>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</si>
  <si>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</si>
  <si>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</si>
  <si>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</si>
  <si>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</si>
  <si>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</si>
  <si>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</si>
  <si>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</si>
  <si>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</si>
  <si>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</si>
  <si>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</si>
  <si>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</si>
  <si>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</si>
  <si>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</si>
  <si>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</si>
  <si>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</si>
  <si>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</si>
  <si>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</si>
  <si>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</si>
  <si>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</si>
  <si>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</si>
  <si>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</si>
  <si>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</si>
  <si>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</si>
  <si>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</si>
  <si>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</si>
  <si>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</si>
  <si>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</si>
  <si>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</si>
  <si>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</si>
  <si>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</si>
  <si>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</si>
  <si>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</si>
  <si>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</si>
  <si>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</si>
  <si>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</si>
  <si>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</si>
  <si>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</si>
  <si>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</si>
  <si>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</si>
  <si>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</si>
  <si>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</si>
  <si>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</si>
  <si>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</si>
  <si>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</si>
  <si>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</si>
  <si>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</si>
  <si>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</si>
  <si>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</si>
  <si>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</si>
  <si>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</si>
  <si>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</si>
  <si>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</si>
  <si>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</si>
  <si>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</si>
  <si>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</si>
  <si>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</si>
  <si>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</si>
  <si>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</si>
  <si>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</si>
  <si>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</si>
  <si>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</si>
  <si>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</si>
  <si>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</si>
  <si>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</si>
  <si>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</si>
  <si>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</si>
  <si>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</si>
  <si>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</si>
  <si>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</si>
  <si>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</si>
  <si>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</si>
  <si>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</si>
  <si>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</si>
  <si>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</si>
  <si>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</si>
  <si>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</si>
  <si>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</si>
  <si>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</si>
  <si>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</si>
  <si>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</si>
  <si>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</si>
  <si>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</si>
  <si>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</si>
  <si>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</si>
  <si>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</si>
  <si>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</si>
  <si>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</si>
  <si>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</si>
  <si>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</si>
  <si>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</si>
  <si>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</si>
  <si>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</si>
  <si>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</si>
  <si>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</si>
  <si>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</si>
  <si>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</si>
  <si>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</si>
  <si>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</si>
  <si>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</si>
  <si>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</si>
  <si>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</si>
  <si>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</si>
  <si>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</si>
  <si>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</si>
  <si>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</si>
  <si>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</si>
  <si>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</si>
  <si>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</si>
  <si>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</si>
  <si>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</si>
  <si>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</si>
  <si>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</si>
  <si>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</si>
  <si>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</si>
  <si>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</si>
  <si>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</si>
  <si>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</si>
  <si>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</si>
  <si>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</si>
  <si>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</si>
  <si>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</si>
  <si>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</si>
  <si>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</si>
  <si>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</si>
  <si>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</si>
  <si>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</si>
  <si>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</si>
  <si>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</si>
  <si>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</si>
  <si>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</si>
  <si>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</si>
  <si>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</si>
  <si>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</si>
  <si>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</si>
  <si>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</si>
  <si>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</si>
  <si>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</si>
  <si>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</si>
  <si>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</si>
  <si>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</si>
  <si>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</si>
  <si>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</si>
  <si>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</si>
  <si>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</si>
  <si>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</si>
  <si>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</si>
  <si>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</si>
  <si>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</si>
  <si>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</si>
  <si>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</si>
  <si>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</si>
  <si>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</si>
  <si>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</si>
  <si>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</si>
  <si>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</si>
  <si>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</si>
  <si>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</si>
  <si>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</si>
  <si>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</si>
  <si>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</si>
  <si>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</si>
  <si>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</si>
  <si>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</si>
  <si>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</si>
  <si>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</si>
  <si>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</si>
  <si>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</si>
  <si>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</si>
  <si>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</si>
  <si>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</si>
  <si>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</si>
  <si>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</si>
  <si>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</si>
  <si>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</si>
  <si>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</si>
  <si>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</si>
  <si>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</si>
  <si>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</si>
  <si>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</si>
  <si>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</si>
  <si>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</si>
  <si>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</si>
  <si>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</si>
  <si>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</si>
  <si>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</si>
  <si>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</si>
  <si>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</si>
  <si>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</si>
  <si>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</si>
  <si>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</si>
  <si>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</si>
  <si>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</si>
  <si>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</si>
  <si>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</si>
  <si>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</si>
  <si>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</si>
  <si>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</si>
  <si>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</si>
  <si>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</si>
  <si>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</si>
  <si>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</si>
  <si>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</si>
  <si>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</si>
  <si>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</si>
  <si>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</si>
  <si>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</si>
  <si>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</si>
  <si>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</si>
  <si>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</si>
  <si>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</si>
  <si>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</si>
  <si>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</si>
  <si>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</si>
  <si>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</si>
  <si>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</si>
  <si>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</si>
  <si>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</si>
  <si>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</si>
  <si>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</si>
  <si>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</si>
  <si>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</si>
  <si>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</si>
  <si>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</si>
  <si>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</si>
  <si>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</si>
  <si>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</si>
  <si>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</si>
  <si>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</si>
  <si>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</si>
  <si>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</si>
  <si>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</si>
  <si>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</si>
  <si>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</si>
  <si>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</si>
  <si>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</si>
  <si>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</si>
  <si>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</si>
  <si>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</si>
  <si>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</si>
  <si>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</si>
  <si>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</si>
  <si>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</si>
  <si>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</si>
  <si>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</si>
  <si>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</si>
  <si>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</si>
  <si>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</si>
  <si>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</si>
  <si>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</si>
  <si>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</si>
  <si>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</si>
  <si>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</si>
  <si>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</si>
  <si>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</si>
  <si>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</si>
  <si>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</si>
  <si>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</si>
  <si>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</si>
  <si>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</si>
  <si>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</si>
  <si>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</si>
  <si>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</si>
  <si>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</si>
  <si>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</si>
  <si>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</si>
  <si>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</si>
  <si>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</si>
  <si>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</si>
  <si>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</si>
  <si>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</si>
  <si>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</si>
  <si>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</si>
  <si>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</si>
  <si>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</si>
  <si>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</si>
  <si>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</si>
  <si>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</si>
  <si>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</si>
  <si>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</si>
  <si>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</si>
  <si>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</si>
  <si>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</si>
  <si>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</si>
  <si>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</si>
  <si>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</si>
  <si>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</si>
  <si>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</si>
  <si>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</si>
  <si>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</si>
  <si>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</si>
  <si>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</si>
  <si>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</si>
  <si>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</si>
  <si>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</si>
  <si>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</si>
  <si>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</si>
  <si>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</si>
  <si>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</si>
  <si>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</si>
  <si>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</si>
  <si>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</si>
  <si>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</si>
  <si>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</si>
  <si>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</si>
  <si>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</si>
  <si>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</si>
  <si>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</si>
  <si>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</si>
  <si>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</si>
  <si>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</si>
  <si>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</si>
  <si>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</si>
  <si>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</si>
  <si>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</si>
  <si>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</si>
  <si>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</si>
  <si>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</si>
  <si>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</si>
  <si>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</si>
  <si>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</si>
  <si>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</si>
  <si>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</si>
  <si>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</si>
  <si>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</si>
  <si>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</si>
  <si>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</si>
  <si>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</si>
  <si>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</si>
  <si>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</si>
  <si>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</si>
  <si>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</si>
  <si>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</si>
  <si>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</si>
  <si>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</si>
  <si>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</si>
  <si>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</si>
  <si>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</si>
  <si>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</si>
  <si>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</si>
  <si>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</si>
  <si>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</si>
  <si>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</si>
  <si>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</si>
  <si>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</si>
  <si>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</si>
  <si>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</si>
  <si>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</si>
  <si>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</si>
  <si>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</si>
  <si>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</si>
  <si>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</si>
  <si>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</si>
  <si>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</si>
  <si>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</si>
  <si>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</si>
  <si>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</si>
  <si>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</si>
  <si>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</si>
  <si>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</si>
  <si>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</si>
  <si>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</si>
  <si>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</si>
  <si>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</si>
  <si>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</si>
  <si>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</si>
  <si>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</si>
  <si>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</si>
  <si>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</si>
  <si>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</si>
  <si>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</si>
  <si>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</si>
  <si>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</si>
  <si>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</si>
  <si>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</si>
  <si>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</si>
  <si>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</si>
  <si>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</si>
  <si>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</si>
  <si>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</si>
  <si>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</si>
  <si>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</si>
  <si>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</si>
  <si>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</si>
  <si>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</si>
  <si>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</si>
  <si>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</si>
  <si>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</si>
  <si>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</si>
  <si>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</si>
  <si>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</si>
  <si>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</si>
  <si>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</si>
  <si>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</si>
  <si>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</si>
  <si>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</si>
  <si>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</si>
  <si>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</si>
  <si>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</si>
  <si>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</si>
  <si>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</si>
  <si>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</si>
  <si>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</si>
  <si>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</si>
  <si>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</si>
  <si>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</si>
  <si>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</si>
  <si>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</si>
  <si>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</si>
  <si>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</si>
  <si>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</si>
  <si>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</si>
  <si>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</si>
  <si>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</si>
  <si>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</si>
  <si>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</si>
  <si>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</si>
  <si>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</si>
  <si>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</si>
  <si>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</si>
  <si>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</si>
  <si>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</si>
  <si>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</si>
  <si>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</si>
  <si>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</si>
  <si>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</si>
  <si>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</si>
  <si>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</si>
  <si>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</si>
  <si>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</si>
  <si>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</si>
  <si>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</si>
  <si>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</si>
  <si>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</si>
  <si>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</si>
  <si>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</si>
  <si>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</si>
  <si>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</si>
  <si>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</si>
  <si>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</si>
  <si>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</si>
  <si>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</si>
  <si>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</si>
  <si>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</si>
  <si>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</si>
  <si>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</si>
  <si>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</si>
  <si>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</si>
  <si>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</si>
  <si>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</si>
  <si>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</si>
  <si>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</si>
  <si>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</si>
  <si>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</si>
  <si>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</si>
  <si>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</si>
  <si>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</si>
  <si>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</si>
  <si>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</si>
  <si>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</si>
  <si>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</si>
  <si>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</si>
  <si>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</si>
  <si>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</si>
  <si>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</si>
  <si>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</si>
  <si>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</si>
  <si>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</si>
  <si>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</si>
  <si>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</si>
  <si>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</si>
  <si>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</si>
  <si>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</si>
  <si>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</si>
  <si>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</si>
  <si>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</si>
  <si>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</si>
  <si>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</si>
  <si>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</si>
  <si>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</si>
  <si>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</si>
  <si>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</si>
  <si>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</si>
  <si>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</si>
  <si>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</si>
  <si>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</si>
  <si>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</si>
  <si>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</si>
  <si>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</si>
  <si>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</si>
  <si>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</si>
  <si>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</si>
  <si>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</si>
  <si>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</si>
  <si>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</si>
  <si>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</si>
  <si>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</si>
  <si>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</si>
  <si>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</si>
  <si>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</si>
  <si>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</si>
  <si>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</si>
  <si>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</si>
  <si>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</si>
  <si>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</si>
  <si>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</si>
  <si>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</si>
  <si>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</si>
  <si>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</si>
  <si>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</si>
  <si>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</si>
  <si>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</si>
  <si>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</si>
  <si>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</si>
  <si>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</si>
  <si>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</si>
  <si>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</si>
  <si>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</si>
  <si>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</si>
  <si>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</si>
  <si>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</si>
  <si>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</si>
  <si>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</si>
  <si>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</si>
  <si>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</si>
  <si>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</si>
  <si>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</si>
  <si>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</si>
  <si>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</si>
  <si>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</si>
  <si>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</si>
  <si>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</si>
  <si>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</si>
  <si>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</si>
  <si>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</si>
  <si>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</si>
  <si>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</si>
  <si>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</si>
  <si>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</si>
  <si>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</si>
  <si>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</si>
  <si>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</si>
  <si>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</si>
  <si>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</si>
  <si>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</si>
  <si>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</si>
  <si>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</si>
  <si>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</si>
  <si>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</si>
  <si>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</si>
  <si>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</si>
  <si>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</si>
  <si>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</si>
  <si>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</si>
  <si>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</si>
  <si>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</si>
  <si>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</si>
  <si>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</si>
  <si>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</si>
  <si>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</si>
  <si>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</si>
  <si>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</si>
  <si>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</si>
  <si>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</si>
  <si>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</si>
  <si>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</si>
  <si>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</si>
  <si>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</si>
  <si>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</si>
  <si>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</si>
  <si>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</si>
  <si>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</si>
  <si>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</si>
  <si>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</si>
  <si>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</si>
  <si>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</si>
  <si>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</si>
  <si>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</si>
  <si>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</si>
  <si>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</si>
  <si>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</si>
  <si>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</si>
  <si>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</si>
  <si>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</si>
  <si>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</si>
  <si>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</si>
  <si>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</si>
  <si>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</si>
  <si>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</si>
  <si>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</si>
  <si>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</si>
  <si>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</si>
  <si>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</si>
  <si>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</si>
  <si>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</si>
  <si>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</si>
  <si>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</si>
  <si>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</si>
  <si>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</si>
  <si>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</si>
  <si>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</si>
  <si>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</si>
  <si>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</si>
  <si>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</si>
  <si>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</si>
  <si>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</si>
  <si>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</si>
  <si>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</si>
  <si>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</si>
  <si>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</si>
  <si>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</si>
  <si>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</si>
  <si>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</si>
  <si>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</si>
  <si>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</si>
  <si>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</si>
  <si>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</si>
  <si>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</si>
  <si>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</si>
  <si>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</si>
  <si>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</si>
  <si>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</si>
  <si>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</si>
  <si>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</si>
  <si>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</si>
  <si>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</si>
  <si>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</si>
  <si>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</si>
  <si>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</si>
  <si>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</si>
  <si>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</si>
  <si>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</si>
  <si>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</si>
  <si>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</si>
  <si>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</si>
  <si>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</si>
  <si>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</si>
  <si>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</si>
  <si>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</si>
  <si>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</si>
  <si>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</si>
  <si>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</si>
  <si>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</si>
  <si>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</si>
  <si>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</si>
  <si>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</si>
  <si>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</si>
  <si>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</si>
  <si>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</si>
  <si>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</si>
  <si>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</si>
  <si>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</si>
  <si>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</si>
  <si>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</si>
  <si>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</si>
  <si>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</si>
  <si>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</si>
  <si>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</si>
  <si>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</si>
  <si>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</si>
  <si>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</si>
  <si>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</si>
  <si>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</si>
  <si>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</si>
  <si>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</si>
  <si>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</si>
  <si>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</si>
  <si>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</si>
  <si>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</si>
  <si>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</si>
  <si>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</si>
  <si>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</si>
  <si>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</si>
  <si>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</si>
  <si>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</si>
  <si>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</si>
  <si>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</si>
  <si>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</si>
  <si>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</si>
  <si>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</si>
  <si>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</si>
  <si>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</si>
  <si>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</si>
  <si>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</si>
  <si>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</si>
  <si>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</si>
  <si>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</si>
  <si>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</si>
  <si>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</si>
  <si>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</si>
  <si>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</si>
  <si>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</si>
  <si>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</si>
  <si>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</si>
  <si>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</si>
  <si>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</si>
  <si>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</si>
  <si>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</si>
  <si>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</si>
  <si>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</si>
  <si>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</si>
  <si>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</si>
  <si>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</si>
  <si>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</si>
  <si>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</si>
  <si>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</si>
  <si>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</si>
  <si>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</si>
  <si>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</si>
  <si>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</si>
  <si>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</si>
  <si>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</si>
  <si>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</si>
  <si>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</si>
  <si>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</si>
  <si>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</si>
  <si>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</si>
  <si>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</si>
  <si>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</si>
  <si>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</si>
  <si>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</si>
  <si>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</si>
  <si>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</si>
  <si>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</si>
  <si>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</si>
  <si>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</si>
  <si>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</si>
  <si>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</si>
  <si>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</si>
  <si>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</si>
  <si>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</si>
  <si>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</si>
  <si>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</si>
  <si>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</si>
  <si>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</si>
  <si>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</si>
  <si>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</si>
  <si>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</si>
  <si>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</si>
  <si>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</si>
  <si>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</si>
  <si>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</si>
  <si>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</si>
  <si>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</si>
  <si>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</si>
  <si>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</si>
  <si>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</si>
  <si>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</si>
  <si>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</si>
  <si>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</si>
  <si>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</si>
  <si>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</si>
  <si>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</si>
  <si>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</si>
  <si>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</si>
  <si>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</si>
  <si>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</si>
  <si>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</si>
  <si>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</si>
  <si>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</si>
  <si>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</si>
  <si>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</si>
  <si>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</si>
  <si>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</si>
  <si>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</si>
  <si>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</si>
  <si>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</si>
  <si>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</si>
  <si>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</si>
  <si>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</si>
  <si>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</si>
  <si>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</si>
  <si>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</si>
  <si>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</si>
  <si>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</si>
  <si>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</si>
  <si>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</si>
  <si>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</si>
  <si>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</si>
  <si>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</si>
  <si>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</si>
  <si>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</si>
  <si>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</si>
  <si>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</si>
  <si>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</si>
  <si>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</si>
  <si>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</si>
  <si>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</si>
  <si>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</si>
  <si>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</si>
  <si>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</si>
  <si>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</si>
  <si>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</si>
  <si>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</si>
  <si>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</si>
  <si>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</si>
  <si>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</si>
  <si>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</si>
  <si>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</si>
  <si>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</si>
  <si>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</si>
  <si>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</si>
  <si>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</si>
  <si>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</si>
  <si>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</si>
  <si>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</si>
  <si>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</si>
  <si>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</si>
  <si>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</si>
  <si>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</si>
  <si>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</si>
  <si>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</si>
  <si>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</si>
  <si>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</si>
  <si>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</si>
  <si>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</si>
  <si>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</si>
  <si>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</si>
  <si>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</si>
  <si>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</si>
  <si>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</si>
  <si>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</si>
  <si>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</si>
  <si>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</si>
  <si>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</si>
  <si>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</si>
  <si>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</si>
  <si>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</si>
  <si>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</si>
  <si>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</si>
  <si>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</si>
  <si>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</si>
  <si>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</si>
  <si>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</si>
  <si>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</si>
  <si>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</si>
  <si>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</si>
  <si>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</si>
  <si>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</si>
  <si>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</si>
  <si>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</si>
  <si>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</si>
  <si>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</si>
  <si>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</si>
  <si>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</si>
  <si>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</si>
  <si>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</si>
  <si>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</si>
  <si>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</si>
  <si>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</si>
  <si>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</si>
  <si>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</si>
  <si>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</si>
  <si>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</si>
  <si>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</si>
  <si>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</si>
  <si>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</si>
  <si>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</si>
  <si>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</si>
  <si>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</si>
  <si>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</si>
  <si>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</si>
  <si>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</si>
  <si>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</si>
  <si>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</si>
  <si>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</si>
  <si>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</si>
  <si>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</si>
  <si>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</si>
  <si>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</si>
  <si>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</si>
  <si>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</si>
  <si>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</si>
  <si>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</si>
  <si>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</si>
  <si>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</si>
  <si>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</si>
  <si>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</si>
  <si>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</si>
  <si>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</si>
  <si>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</si>
  <si>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</si>
  <si>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</si>
  <si>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</si>
  <si>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</si>
  <si>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</si>
  <si>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</si>
  <si>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</si>
  <si>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</si>
  <si>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</si>
  <si>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</si>
  <si>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</si>
  <si>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</si>
  <si>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</si>
  <si>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</si>
  <si>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</si>
  <si>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</si>
  <si>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</si>
  <si>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</si>
  <si>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</si>
  <si>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</si>
  <si>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</si>
  <si>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</si>
  <si>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</si>
  <si>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</si>
  <si>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</si>
  <si>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</si>
  <si>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</si>
  <si>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</si>
  <si>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</si>
  <si>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</si>
  <si>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</si>
  <si>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</si>
  <si>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</si>
  <si>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</si>
  <si>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</si>
  <si>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</si>
  <si>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</si>
  <si>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</si>
  <si>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</si>
  <si>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</si>
  <si>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</si>
  <si>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</si>
  <si>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</si>
  <si>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</si>
  <si>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</si>
  <si>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</si>
  <si>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</si>
  <si>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</si>
  <si>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</si>
  <si>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</si>
  <si>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</si>
  <si>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</si>
  <si>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</si>
  <si>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</si>
  <si>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</si>
  <si>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</si>
  <si>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</si>
  <si>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</si>
  <si>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</si>
  <si>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</si>
  <si>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</si>
  <si>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</si>
  <si>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</si>
  <si>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</si>
  <si>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</si>
  <si>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</si>
  <si>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</si>
  <si>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</si>
  <si>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</si>
  <si>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</si>
  <si>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</si>
  <si>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</si>
  <si>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</si>
  <si>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</si>
  <si>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</si>
  <si>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</si>
  <si>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</si>
  <si>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</si>
  <si>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</si>
  <si>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</si>
  <si>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</si>
  <si>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</si>
  <si>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</si>
  <si>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</si>
  <si>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</si>
  <si>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</si>
  <si>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</si>
  <si>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</si>
  <si>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</si>
  <si>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</si>
  <si>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</si>
  <si>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</si>
  <si>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</si>
  <si>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</si>
  <si>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</si>
  <si>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</si>
  <si>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</si>
  <si>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</si>
  <si>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</si>
  <si>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</si>
  <si>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</si>
  <si>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</si>
  <si>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</si>
  <si>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</si>
  <si>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</si>
  <si>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</si>
  <si>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</si>
  <si>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</si>
  <si>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</si>
  <si>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</si>
  <si>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</si>
  <si>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</si>
  <si>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</si>
  <si>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</si>
  <si>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</si>
  <si>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</si>
  <si>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</si>
  <si>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</si>
  <si>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</si>
  <si>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</si>
  <si>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</si>
  <si>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</si>
  <si>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</si>
  <si>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</si>
  <si>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</si>
  <si>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</si>
  <si>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</si>
  <si>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</si>
  <si>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</si>
  <si>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</si>
  <si>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</si>
  <si>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</si>
  <si>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</si>
  <si>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</si>
  <si>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</si>
  <si>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</si>
  <si>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</si>
  <si>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</si>
  <si>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</si>
  <si>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</si>
  <si>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</si>
  <si>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</si>
  <si>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</si>
  <si>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</si>
  <si>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</si>
  <si>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</si>
  <si>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</si>
  <si>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</si>
  <si>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</si>
  <si>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</si>
  <si>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</si>
  <si>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</si>
  <si>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</si>
  <si>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</si>
  <si>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</si>
  <si>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</si>
  <si>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</si>
  <si>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</si>
  <si>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</si>
  <si>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</si>
  <si>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</si>
  <si>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</si>
  <si>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</si>
  <si>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</si>
  <si>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</si>
  <si>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</si>
  <si>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</si>
  <si>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</si>
  <si>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</si>
  <si>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</si>
  <si>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</si>
  <si>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</si>
  <si>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</si>
  <si>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</si>
  <si>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</si>
  <si>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</si>
  <si>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</si>
  <si>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</si>
  <si>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</si>
  <si>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</si>
  <si>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</si>
  <si>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</si>
  <si>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</si>
  <si>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</si>
  <si>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</si>
  <si>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</si>
  <si>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</si>
  <si>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</si>
  <si>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</si>
  <si>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</si>
  <si>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</si>
  <si>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</si>
  <si>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</si>
  <si>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</si>
  <si>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</si>
  <si>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</si>
  <si>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</si>
  <si>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</si>
  <si>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</si>
  <si>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</si>
  <si>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</si>
  <si>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</si>
  <si>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</si>
  <si>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</si>
  <si>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</si>
  <si>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</si>
  <si>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</si>
  <si>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</si>
  <si>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</si>
  <si>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</si>
  <si>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</si>
  <si>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</si>
  <si>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</si>
  <si>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</si>
  <si>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</si>
  <si>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</si>
  <si>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</si>
  <si>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</si>
  <si>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</si>
  <si>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</si>
  <si>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</si>
  <si>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</si>
  <si>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</si>
  <si>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</si>
  <si>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</si>
  <si>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</si>
  <si>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</si>
  <si>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</si>
  <si>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</si>
  <si>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</si>
  <si>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</si>
  <si>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</si>
  <si>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</si>
  <si>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</si>
  <si>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</si>
  <si>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</si>
  <si>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</si>
  <si>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</si>
  <si>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</si>
  <si>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</si>
  <si>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</si>
  <si>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</si>
  <si>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</si>
  <si>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</si>
  <si>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</si>
  <si>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</si>
  <si>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</si>
  <si>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</si>
  <si>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</si>
  <si>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</si>
  <si>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</si>
  <si>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</si>
  <si>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</si>
  <si>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</si>
  <si>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</si>
  <si>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</si>
  <si>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</si>
  <si>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</si>
  <si>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</si>
  <si>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</si>
  <si>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</si>
  <si>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</si>
  <si>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</si>
  <si>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</si>
  <si>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</si>
  <si>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</si>
  <si>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</si>
  <si>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</si>
  <si>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</si>
  <si>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</si>
  <si>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</si>
  <si>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</si>
  <si>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</si>
  <si>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</si>
  <si>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</si>
  <si>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</si>
  <si>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</si>
  <si>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</si>
  <si>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</si>
  <si>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</si>
  <si>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</si>
  <si>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</si>
  <si>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</si>
  <si>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</si>
  <si>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</si>
  <si>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</si>
  <si>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</si>
  <si>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</si>
  <si>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</si>
  <si>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</si>
  <si>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</si>
  <si>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</si>
  <si>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</si>
  <si>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</si>
  <si>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</si>
  <si>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</si>
  <si>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</si>
  <si>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</si>
  <si>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</si>
  <si>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</si>
  <si>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</si>
  <si>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</si>
  <si>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</si>
  <si>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</si>
  <si>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</si>
  <si>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</si>
  <si>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</si>
  <si>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</si>
  <si>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</si>
  <si>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</si>
  <si>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</si>
  <si>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</si>
  <si>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</si>
  <si>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</si>
  <si>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</si>
  <si>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</si>
  <si>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</si>
  <si>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</si>
  <si>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</si>
  <si>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</si>
  <si>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</si>
  <si>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</si>
  <si>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</si>
  <si>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</si>
  <si>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</si>
  <si>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</si>
  <si>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</si>
  <si>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</si>
  <si>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</si>
  <si>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</si>
  <si>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</si>
  <si>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</si>
  <si>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</si>
  <si>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</si>
  <si>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</si>
  <si>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</si>
  <si>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</si>
  <si>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</si>
  <si>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</si>
  <si>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</si>
  <si>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</si>
  <si>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</si>
  <si>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</si>
  <si>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</si>
  <si>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</si>
  <si>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</si>
  <si>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</si>
  <si>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</si>
  <si>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</si>
  <si>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</si>
  <si>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</si>
  <si>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</si>
  <si>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</si>
  <si>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</si>
  <si>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</si>
  <si>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</si>
  <si>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</si>
  <si>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</si>
  <si>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</si>
  <si>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</si>
  <si>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</si>
  <si>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</si>
  <si>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</si>
  <si>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</si>
  <si>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</si>
  <si>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</si>
  <si>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</si>
  <si>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</si>
  <si>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</si>
  <si>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</si>
  <si>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</si>
  <si>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</si>
  <si>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</si>
  <si>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</si>
  <si>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</si>
  <si>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</si>
  <si>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</si>
  <si>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</si>
  <si>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</si>
  <si>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</si>
  <si>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</si>
  <si>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</si>
  <si>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</si>
  <si>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</si>
  <si>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</si>
  <si>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</si>
  <si>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</si>
  <si>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</si>
  <si>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</si>
  <si>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</si>
  <si>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</si>
  <si>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</si>
  <si>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</si>
  <si>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</si>
  <si>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</si>
  <si>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</si>
  <si>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</si>
  <si>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</si>
  <si>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</si>
  <si>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</si>
  <si>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</si>
  <si>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</si>
  <si>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</si>
  <si>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</si>
  <si>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</si>
  <si>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</si>
  <si>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</si>
  <si>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</si>
  <si>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</si>
  <si>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</si>
  <si>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</si>
  <si>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</si>
  <si>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</si>
  <si>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</si>
  <si>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</si>
  <si>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</si>
  <si>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</si>
  <si>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</si>
  <si>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</si>
  <si>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</si>
  <si>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</si>
  <si>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</si>
  <si>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</si>
  <si>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</si>
  <si>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</si>
  <si>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</si>
  <si>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</si>
  <si>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</si>
  <si>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</si>
  <si>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</si>
  <si>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</si>
  <si>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</si>
  <si>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</si>
  <si>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</si>
  <si>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</si>
  <si>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</si>
  <si>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</si>
  <si>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</si>
  <si>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</si>
  <si>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</si>
  <si>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</si>
  <si>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</si>
  <si>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</si>
  <si>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</si>
  <si>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</si>
  <si>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</si>
  <si>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</si>
  <si>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</si>
  <si>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</si>
  <si>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</si>
  <si>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</si>
  <si>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</si>
  <si>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</si>
  <si>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</si>
  <si>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</si>
  <si>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</si>
  <si>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</si>
  <si>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</si>
  <si>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</si>
  <si>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</si>
  <si>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</si>
  <si>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</si>
  <si>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</si>
  <si>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</si>
  <si>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</si>
  <si>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</si>
  <si>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</si>
  <si>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</si>
  <si>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</si>
  <si>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</si>
  <si>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</si>
  <si>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</si>
  <si>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</si>
  <si>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</si>
  <si>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</si>
  <si>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</si>
  <si>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</si>
  <si>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</si>
  <si>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</si>
  <si>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</si>
  <si>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</si>
  <si>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</si>
  <si>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</si>
  <si>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</si>
  <si>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</si>
  <si>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</si>
  <si>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</si>
  <si>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</si>
  <si>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</si>
  <si>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</si>
  <si>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</si>
  <si>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</si>
  <si>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</si>
  <si>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</si>
  <si>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</si>
  <si>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</si>
  <si>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</si>
  <si>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</si>
  <si>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</si>
  <si>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</si>
  <si>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</si>
  <si>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</si>
  <si>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</si>
  <si>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</si>
  <si>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</si>
  <si>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</si>
  <si>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</si>
  <si>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</si>
  <si>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</si>
  <si>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</si>
  <si>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</si>
  <si>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</si>
  <si>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</si>
  <si>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</si>
  <si>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</si>
  <si>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</si>
  <si>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</si>
  <si>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</si>
  <si>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</si>
  <si>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</si>
  <si>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</si>
  <si>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</si>
  <si>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</si>
  <si>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</si>
  <si>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</si>
  <si>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</si>
  <si>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</si>
  <si>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</si>
  <si>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</si>
  <si>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</si>
  <si>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</si>
  <si>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</si>
  <si>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</si>
  <si>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</si>
  <si>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</si>
  <si>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</si>
  <si>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</si>
  <si>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</si>
  <si>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</si>
  <si>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</si>
  <si>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</si>
  <si>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</si>
  <si>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</si>
  <si>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</si>
  <si>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</si>
  <si>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</si>
  <si>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</si>
  <si>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</si>
  <si>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</si>
  <si>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</si>
  <si>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</si>
  <si>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</si>
  <si>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</si>
  <si>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</si>
  <si>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</si>
  <si>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</si>
  <si>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</si>
  <si>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</si>
  <si>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</si>
  <si>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</si>
  <si>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</si>
  <si>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</si>
  <si>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</si>
  <si>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</si>
  <si>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</si>
  <si>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</si>
  <si>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</si>
  <si>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</si>
  <si>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</si>
  <si>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</si>
  <si>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</si>
  <si>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</si>
  <si>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</si>
  <si>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</si>
  <si>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</si>
  <si>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</si>
  <si>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</si>
  <si>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</si>
  <si>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</si>
  <si>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</si>
  <si>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</si>
  <si>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</si>
  <si>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</si>
  <si>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</si>
  <si>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</si>
  <si>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</si>
  <si>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</si>
  <si>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</si>
  <si>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</si>
  <si>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</si>
  <si>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</si>
  <si>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</si>
  <si>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</si>
  <si>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</si>
  <si>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</si>
  <si>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</si>
  <si>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</si>
  <si>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</si>
  <si>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</si>
  <si>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</si>
  <si>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</si>
  <si>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</si>
  <si>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</si>
  <si>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</si>
  <si>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</si>
  <si>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</si>
  <si>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</si>
  <si>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</si>
  <si>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</si>
  <si>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</si>
  <si>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</si>
  <si>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</si>
  <si>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</si>
  <si>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</si>
  <si>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</si>
  <si>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</si>
  <si>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</si>
  <si>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</si>
  <si>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</si>
  <si>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</si>
  <si>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</si>
  <si>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</si>
  <si>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</si>
  <si>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</si>
  <si>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</si>
  <si>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</si>
  <si>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</si>
  <si>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</si>
  <si>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</si>
  <si>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</si>
  <si>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</si>
  <si>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</si>
  <si>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</si>
  <si>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</si>
  <si>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</si>
  <si>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</si>
  <si>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</si>
  <si>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</si>
  <si>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</si>
  <si>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</si>
  <si>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</si>
  <si>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</si>
  <si>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</si>
  <si>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</si>
  <si>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</si>
  <si>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</si>
  <si>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</si>
  <si>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</si>
  <si>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</si>
  <si>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</si>
  <si>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</si>
  <si>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</si>
  <si>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</si>
  <si>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</si>
  <si>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</si>
  <si>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</si>
  <si>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</si>
  <si>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</si>
  <si>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</si>
  <si>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</si>
  <si>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</si>
  <si>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</si>
  <si>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</si>
  <si>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</si>
  <si>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</si>
  <si>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</si>
  <si>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</si>
  <si>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</si>
  <si>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</si>
  <si>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</si>
  <si>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</si>
  <si>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</si>
  <si>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</si>
  <si>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</si>
  <si>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</si>
  <si>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</si>
  <si>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</si>
  <si>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</si>
  <si>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</si>
  <si>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</si>
  <si>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</si>
  <si>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</si>
  <si>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</si>
  <si>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</si>
  <si>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</si>
  <si>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</si>
  <si>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</si>
  <si>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</si>
  <si>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</si>
  <si>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</si>
  <si>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</si>
  <si>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</si>
  <si>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</si>
  <si>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</si>
  <si>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</si>
  <si>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</si>
  <si>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</si>
  <si>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</si>
  <si>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</si>
  <si>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</si>
  <si>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</si>
  <si>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</si>
  <si>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</si>
  <si>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</si>
  <si>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</si>
  <si>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</si>
  <si>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</si>
  <si>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</si>
  <si>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</si>
  <si>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</si>
  <si>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</si>
  <si>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</si>
  <si>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</si>
  <si>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</si>
  <si>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</si>
  <si>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</si>
  <si>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</si>
  <si>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</si>
  <si>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</si>
  <si>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</si>
  <si>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</si>
  <si>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</si>
  <si>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</si>
  <si>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</si>
  <si>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</si>
  <si>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</si>
  <si>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</si>
  <si>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</si>
  <si>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</si>
  <si>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</si>
  <si>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</si>
  <si>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</si>
  <si>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</si>
  <si>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</si>
  <si>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</si>
  <si>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</si>
  <si>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</si>
  <si>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</si>
  <si>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</si>
  <si>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</si>
  <si>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</si>
  <si>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</si>
  <si>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</si>
  <si>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</si>
  <si>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</si>
  <si>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</si>
  <si>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</si>
  <si>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</si>
  <si>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</si>
  <si>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</si>
  <si>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</si>
  <si>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</si>
  <si>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</si>
  <si>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</si>
  <si>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</si>
  <si>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</si>
  <si>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</si>
  <si>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</si>
  <si>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</si>
  <si>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</si>
  <si>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</si>
  <si>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</si>
  <si>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</si>
  <si>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</si>
  <si>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</si>
  <si>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</si>
  <si>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</si>
  <si>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</si>
  <si>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</si>
  <si>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</si>
  <si>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</si>
  <si>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</si>
  <si>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</si>
  <si>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</si>
  <si>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</si>
  <si>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</si>
  <si>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</si>
  <si>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</si>
  <si>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</si>
  <si>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</si>
  <si>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</si>
  <si>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</si>
  <si>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</si>
  <si>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</si>
  <si>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</si>
  <si>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</si>
  <si>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</si>
  <si>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</si>
  <si>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</si>
  <si>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</si>
  <si>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</si>
  <si>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</si>
  <si>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</si>
  <si>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</si>
  <si>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</si>
  <si>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</si>
  <si>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</si>
  <si>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</si>
  <si>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</si>
  <si>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</si>
  <si>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</si>
  <si>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</si>
  <si>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</si>
  <si>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</si>
  <si>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</si>
  <si>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</si>
  <si>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</si>
  <si>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</si>
  <si>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</si>
  <si>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</si>
  <si>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</si>
  <si>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</si>
  <si>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</si>
  <si>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</si>
  <si>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</si>
  <si>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</si>
  <si>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</si>
  <si>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</si>
  <si>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</si>
  <si>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</si>
  <si>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</si>
  <si>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</si>
  <si>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</si>
  <si>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</si>
  <si>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</si>
  <si>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</si>
  <si>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</si>
  <si>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</si>
  <si>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</si>
  <si>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</si>
  <si>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</si>
  <si>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</si>
  <si>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</si>
  <si>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</si>
  <si>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</si>
  <si>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</si>
  <si>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</si>
  <si>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</si>
  <si>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</si>
  <si>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</si>
  <si>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</si>
  <si>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</si>
  <si>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</si>
  <si>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</si>
  <si>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</si>
  <si>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</si>
  <si>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</si>
  <si>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</si>
  <si>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</si>
  <si>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</si>
  <si>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</si>
  <si>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</si>
  <si>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</si>
  <si>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</si>
  <si>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</si>
  <si>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</si>
  <si>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</si>
  <si>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</si>
  <si>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</si>
  <si>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</si>
  <si>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</si>
  <si>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</si>
  <si>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</si>
  <si>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</si>
  <si>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</si>
  <si>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</si>
  <si>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</si>
  <si>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</si>
  <si>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</si>
  <si>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</si>
  <si>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</si>
  <si>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</si>
  <si>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</si>
  <si>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</si>
  <si>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</si>
  <si>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</si>
  <si>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</si>
  <si>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</si>
  <si>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</si>
  <si>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</si>
  <si>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</si>
  <si>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</si>
  <si>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</si>
  <si>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</si>
  <si>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</si>
  <si>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</si>
  <si>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</si>
  <si>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</si>
  <si>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</si>
  <si>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</si>
  <si>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</si>
  <si>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</si>
  <si>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</si>
  <si>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</si>
  <si>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</si>
  <si>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</si>
  <si>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</si>
  <si>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</si>
  <si>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</si>
  <si>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</si>
  <si>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</si>
  <si>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</si>
  <si>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</si>
  <si>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</si>
  <si>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</si>
  <si>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</si>
  <si>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</si>
  <si>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</si>
  <si>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</si>
  <si>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</si>
  <si>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</si>
  <si>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</si>
  <si>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</si>
  <si>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</si>
  <si>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</si>
  <si>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</si>
  <si>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</si>
  <si>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</si>
  <si>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</si>
  <si>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</si>
  <si>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</si>
  <si>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</si>
  <si>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</si>
  <si>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</si>
  <si>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</si>
  <si>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</si>
  <si>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</si>
  <si>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</si>
  <si>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</si>
  <si>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</si>
  <si>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</si>
  <si>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</si>
  <si>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</si>
  <si>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</si>
  <si>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</si>
  <si>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</si>
  <si>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</si>
  <si>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</si>
  <si>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</si>
  <si>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</si>
  <si>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</si>
  <si>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</si>
  <si>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</si>
  <si>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</si>
  <si>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</si>
  <si>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</si>
  <si>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</si>
  <si>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</si>
  <si>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</si>
  <si>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</si>
  <si>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</si>
  <si>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</si>
  <si>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</si>
  <si>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</si>
  <si>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</si>
  <si>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</si>
  <si>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</si>
  <si>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</si>
  <si>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</si>
  <si>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</si>
  <si>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</si>
  <si>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</si>
  <si>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</si>
  <si>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</si>
  <si>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</si>
  <si>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</si>
  <si>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</si>
  <si>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</si>
  <si>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</si>
  <si>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</si>
  <si>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</si>
  <si>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</si>
  <si>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</si>
  <si>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</si>
  <si>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</si>
  <si>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</si>
  <si>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</si>
  <si>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</si>
  <si>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</si>
  <si>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</si>
  <si>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</si>
  <si>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</si>
  <si>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</si>
  <si>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</si>
  <si>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</si>
  <si>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</si>
  <si>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</si>
  <si>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</si>
  <si>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</si>
  <si>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</si>
  <si>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</si>
  <si>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</si>
  <si>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</si>
  <si>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</si>
  <si>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</si>
  <si>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</si>
  <si>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</si>
  <si>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</si>
  <si>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</si>
  <si>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</si>
  <si>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</si>
  <si>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</si>
  <si>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</si>
  <si>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</si>
  <si>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</si>
  <si>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</si>
  <si>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</si>
  <si>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</si>
  <si>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</si>
  <si>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</si>
  <si>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</si>
  <si>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</si>
  <si>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</si>
  <si>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</si>
  <si>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</si>
  <si>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</si>
  <si>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</si>
  <si>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</si>
  <si>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</si>
  <si>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</si>
  <si>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</si>
  <si>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</si>
  <si>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</si>
  <si>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</si>
  <si>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</si>
  <si>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</si>
  <si>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</si>
  <si>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</si>
  <si>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</si>
  <si>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</si>
  <si>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</si>
  <si>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</si>
  <si>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</si>
  <si>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</si>
  <si>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</si>
  <si>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</si>
  <si>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</si>
  <si>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</si>
  <si>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</si>
  <si>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</si>
  <si>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</si>
  <si>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</si>
  <si>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</si>
  <si>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</si>
  <si>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</si>
  <si>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</si>
  <si>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</si>
  <si>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</si>
  <si>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</si>
  <si>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</si>
  <si>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</si>
  <si>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</si>
  <si>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</si>
  <si>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</si>
  <si>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</si>
  <si>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</si>
  <si>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</si>
  <si>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</si>
  <si>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</si>
  <si>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</si>
  <si>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</si>
  <si>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</si>
  <si>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</si>
  <si>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</si>
  <si>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</si>
  <si>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</si>
  <si>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</si>
  <si>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</si>
  <si>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</si>
  <si>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</si>
  <si>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</si>
  <si>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</si>
  <si>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</si>
  <si>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</si>
  <si>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</si>
  <si>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</si>
  <si>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</si>
  <si>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</si>
  <si>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</si>
  <si>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</si>
  <si>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</si>
  <si>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</si>
  <si>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</si>
  <si>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</si>
  <si>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</si>
  <si>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</si>
  <si>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</si>
  <si>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</si>
  <si>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</si>
  <si>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</si>
  <si>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</si>
  <si>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</si>
  <si>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</si>
  <si>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</si>
  <si>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</si>
  <si>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</si>
  <si>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</si>
  <si>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</si>
  <si>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</si>
  <si>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</si>
  <si>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</si>
  <si>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</si>
  <si>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</si>
  <si>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</si>
  <si>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</si>
  <si>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</si>
  <si>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</si>
  <si>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</si>
  <si>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</si>
  <si>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</si>
  <si>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</si>
  <si>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</si>
  <si>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</si>
  <si>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</si>
  <si>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</si>
  <si>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</si>
  <si>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</si>
  <si>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</si>
  <si>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</si>
  <si>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</si>
  <si>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</si>
  <si>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</si>
  <si>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</si>
  <si>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</si>
  <si>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</si>
  <si>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</si>
  <si>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</si>
  <si>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</si>
  <si>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</si>
  <si>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</si>
  <si>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</si>
  <si>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</si>
  <si>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</si>
  <si>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</si>
  <si>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</si>
  <si>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</si>
  <si>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</si>
  <si>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</si>
  <si>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</si>
  <si>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</si>
  <si>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</si>
  <si>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</si>
  <si>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</si>
  <si>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</si>
  <si>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</si>
  <si>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</si>
  <si>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</si>
  <si>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</si>
  <si>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</si>
  <si>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</si>
  <si>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</si>
  <si>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</si>
  <si>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</si>
  <si>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</si>
  <si>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</si>
  <si>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</si>
  <si>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</si>
  <si>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</si>
  <si>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</si>
  <si>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</si>
  <si>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</si>
  <si>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</si>
  <si>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</si>
  <si>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</si>
  <si>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</si>
  <si>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</si>
  <si>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</si>
  <si>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</si>
  <si>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</si>
  <si>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</si>
  <si>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</si>
  <si>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</si>
  <si>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</si>
  <si>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</si>
  <si>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</si>
  <si>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</si>
  <si>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</si>
  <si>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</si>
  <si>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</si>
  <si>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</si>
  <si>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</si>
  <si>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</si>
  <si>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</si>
  <si>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</si>
  <si>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</si>
  <si>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</si>
  <si>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</si>
  <si>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</si>
  <si>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</si>
  <si>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</si>
  <si>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</si>
  <si>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</si>
  <si>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</si>
  <si>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</si>
  <si>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</si>
  <si>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</si>
  <si>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</si>
  <si>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</si>
  <si>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</si>
  <si>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</si>
  <si>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</si>
  <si>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</si>
  <si>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</si>
  <si>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</si>
  <si>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</si>
  <si>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</si>
  <si>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</si>
  <si>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</si>
  <si>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</si>
  <si>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</si>
  <si>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</si>
  <si>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</si>
  <si>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</si>
  <si>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</si>
  <si>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</si>
  <si>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</si>
  <si>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</si>
  <si>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</si>
  <si>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</si>
  <si>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</si>
  <si>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</si>
  <si>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</si>
  <si>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</si>
  <si>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</si>
  <si>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</si>
  <si>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</si>
  <si>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</si>
  <si>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</si>
  <si>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</si>
  <si>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</si>
  <si>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</si>
  <si>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</si>
  <si>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</si>
  <si>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</si>
  <si>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</si>
  <si>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</si>
  <si>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</si>
  <si>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</si>
  <si>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</si>
  <si>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</si>
  <si>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</si>
  <si>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</si>
  <si>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</si>
  <si>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</si>
  <si>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</si>
  <si>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</si>
  <si>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</si>
  <si>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</si>
  <si>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</si>
  <si>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</si>
  <si>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</si>
  <si>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</si>
  <si>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</si>
  <si>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</si>
  <si>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</si>
  <si>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</si>
  <si>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</si>
  <si>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</si>
  <si>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</si>
  <si>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</si>
  <si>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</si>
  <si>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</si>
  <si>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</si>
  <si>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</si>
  <si>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</si>
  <si>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</si>
  <si>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</si>
  <si>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</si>
  <si>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</si>
  <si>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</si>
  <si>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</si>
  <si>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</si>
  <si>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</si>
  <si>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</si>
  <si>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</si>
  <si>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</si>
  <si>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</si>
  <si>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</si>
  <si>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</si>
  <si>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</si>
  <si>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</si>
  <si>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</si>
  <si>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</si>
  <si>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</si>
  <si>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</si>
  <si>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</si>
  <si>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</si>
  <si>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</si>
  <si>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</si>
  <si>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</si>
  <si>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</si>
  <si>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</si>
  <si>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</si>
  <si>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</si>
  <si>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</si>
  <si>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</si>
  <si>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</si>
  <si>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</si>
  <si>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</si>
  <si>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</si>
  <si>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</si>
  <si>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</si>
  <si>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</si>
  <si>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</si>
  <si>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</si>
  <si>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</si>
  <si>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</si>
  <si>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</si>
  <si>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</si>
  <si>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</si>
  <si>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</si>
  <si>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</si>
  <si>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</si>
  <si>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</si>
  <si>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</si>
  <si>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</si>
  <si>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</si>
  <si>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</si>
  <si>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</si>
  <si>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</si>
  <si>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</si>
  <si>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</si>
  <si>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</si>
  <si>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</si>
  <si>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</si>
  <si>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</si>
  <si>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</si>
  <si>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</si>
  <si>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</si>
  <si>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</si>
  <si>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</si>
  <si>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</si>
  <si>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</si>
  <si>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</si>
  <si>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</si>
  <si>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</si>
  <si>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</si>
  <si>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</si>
  <si>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</si>
  <si>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</si>
  <si>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</si>
  <si>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</si>
  <si>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</si>
  <si>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</si>
  <si>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</si>
  <si>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</si>
  <si>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</si>
  <si>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</si>
  <si>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</si>
  <si>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</si>
  <si>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</si>
  <si>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</si>
  <si>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</si>
  <si>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</si>
  <si>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</si>
  <si>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</si>
  <si>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</si>
  <si>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</si>
  <si>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</si>
  <si>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</si>
  <si>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</si>
  <si>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</si>
  <si>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</si>
  <si>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</si>
  <si>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</si>
  <si>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</si>
  <si>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</si>
  <si>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</si>
  <si>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</si>
  <si>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</si>
  <si>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</si>
  <si>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</si>
  <si>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</si>
  <si>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</si>
  <si>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</si>
  <si>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</si>
  <si>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</si>
  <si>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</si>
  <si>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</si>
  <si>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</si>
  <si>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</si>
  <si>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</si>
  <si>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</si>
  <si>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</si>
  <si>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</si>
  <si>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</si>
  <si>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</si>
  <si>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</si>
  <si>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</si>
  <si>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</si>
  <si>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</si>
  <si>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</si>
  <si>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</si>
  <si>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</si>
  <si>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</si>
  <si>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</si>
  <si>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</si>
  <si>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</si>
  <si>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</si>
  <si>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</si>
  <si>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</si>
  <si>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</si>
  <si>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</si>
  <si>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</si>
  <si>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</si>
  <si>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</si>
  <si>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</si>
  <si>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</si>
  <si>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</si>
  <si>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</si>
  <si>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</si>
  <si>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</si>
  <si>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</si>
  <si>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</si>
  <si>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</si>
  <si>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</si>
  <si>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</si>
  <si>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</si>
  <si>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</si>
  <si>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</si>
  <si>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</si>
  <si>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</si>
  <si>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</si>
  <si>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</si>
  <si>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</si>
  <si>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</si>
  <si>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</si>
  <si>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</si>
  <si>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</si>
  <si>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</si>
  <si>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</si>
  <si>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</si>
  <si>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</si>
  <si>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</si>
  <si>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</si>
  <si>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</si>
  <si>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</si>
  <si>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</si>
  <si>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</si>
  <si>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</si>
  <si>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</si>
  <si>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</si>
  <si>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</si>
  <si>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</si>
  <si>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</si>
  <si>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</si>
  <si>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</si>
  <si>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</si>
  <si>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</si>
  <si>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</si>
  <si>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</si>
  <si>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</si>
  <si>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</si>
  <si>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</si>
  <si>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</si>
  <si>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</si>
  <si>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</si>
  <si>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</si>
  <si>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</si>
  <si>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</si>
  <si>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</si>
  <si>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</si>
  <si>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</si>
  <si>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</si>
  <si>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</si>
  <si>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</si>
  <si>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</si>
  <si>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</si>
  <si>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</si>
  <si>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</si>
  <si>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</si>
  <si>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</si>
  <si>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</si>
  <si>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</si>
  <si>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</si>
  <si>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</si>
  <si>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</si>
  <si>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</si>
  <si>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</si>
  <si>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</si>
  <si>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</si>
  <si>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</si>
  <si>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</si>
  <si>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</si>
  <si>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</si>
  <si>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</si>
  <si>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</si>
  <si>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</si>
  <si>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</si>
  <si>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</si>
  <si>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</si>
  <si>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</si>
  <si>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</si>
  <si>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</si>
  <si>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</si>
  <si>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</si>
  <si>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</si>
  <si>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</si>
  <si>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</si>
  <si>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</si>
  <si>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</si>
  <si>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</si>
  <si>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</si>
  <si>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</si>
  <si>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</si>
  <si>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</si>
  <si>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</si>
  <si>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</si>
  <si>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</si>
  <si>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</si>
  <si>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</si>
  <si>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</si>
  <si>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</si>
  <si>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</si>
  <si>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</si>
  <si>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</si>
  <si>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</si>
  <si>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</si>
  <si>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</si>
  <si>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</si>
  <si>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</si>
  <si>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</si>
  <si>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</si>
  <si>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</si>
  <si>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</si>
  <si>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</si>
  <si>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</si>
  <si>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</si>
  <si>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</si>
  <si>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</si>
  <si>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</si>
  <si>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</si>
  <si>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</si>
  <si>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</si>
  <si>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</si>
  <si>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</si>
  <si>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</si>
  <si>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</si>
  <si>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</si>
  <si>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</si>
  <si>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</si>
  <si>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</si>
  <si>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</si>
  <si>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</si>
  <si>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</si>
  <si>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</si>
  <si>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</si>
  <si>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</si>
  <si>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</si>
  <si>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</si>
  <si>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</si>
  <si>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</si>
  <si>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</si>
  <si>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</si>
  <si>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</si>
  <si>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</si>
  <si>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</si>
  <si>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</si>
  <si>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</si>
  <si>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</si>
  <si>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</si>
  <si>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</si>
  <si>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</si>
  <si>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</si>
  <si>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</si>
  <si>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</si>
  <si>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</si>
  <si>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</si>
  <si>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</si>
  <si>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</si>
  <si>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</si>
  <si>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</si>
  <si>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</si>
  <si>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</si>
  <si>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</si>
  <si>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</si>
  <si>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</si>
  <si>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</si>
  <si>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</si>
  <si>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</si>
  <si>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</si>
  <si>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</si>
  <si>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</si>
  <si>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</si>
  <si>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</si>
  <si>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</si>
  <si>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</si>
  <si>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</si>
  <si>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</si>
  <si>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</si>
  <si>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</si>
  <si>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</si>
  <si>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</si>
  <si>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</si>
  <si>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</si>
  <si>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</si>
  <si>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</si>
  <si>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</si>
  <si>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</si>
  <si>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</si>
  <si>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</si>
  <si>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</si>
  <si>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</si>
  <si>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</si>
  <si>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</si>
  <si>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</si>
  <si>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</si>
  <si>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</si>
  <si>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</si>
  <si>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</si>
  <si>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</si>
  <si>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</si>
  <si>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</si>
  <si>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</si>
  <si>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</si>
  <si>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</si>
  <si>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</si>
  <si>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</si>
  <si>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</si>
  <si>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</si>
  <si>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</si>
  <si>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</si>
  <si>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</si>
  <si>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</si>
  <si>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</si>
  <si>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</si>
  <si>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</si>
  <si>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</si>
  <si>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</si>
  <si>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</si>
  <si>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</si>
  <si>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</si>
  <si>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</si>
  <si>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</si>
  <si>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</si>
  <si>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</si>
  <si>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</si>
  <si>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</si>
  <si>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</si>
  <si>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</si>
  <si>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</si>
  <si>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</si>
  <si>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</si>
  <si>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</si>
  <si>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</si>
  <si>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</si>
  <si>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</si>
  <si>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</si>
  <si>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</si>
  <si>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</si>
  <si>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</si>
  <si>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</si>
  <si>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</si>
  <si>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</si>
  <si>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</si>
  <si>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</si>
  <si>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</si>
  <si>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</si>
  <si>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</si>
  <si>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</si>
  <si>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</si>
  <si>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</si>
  <si>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</si>
  <si>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</si>
  <si>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</si>
  <si>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</si>
  <si>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</si>
  <si>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</si>
  <si>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</si>
  <si>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</si>
  <si>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</si>
  <si>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</si>
  <si>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</si>
  <si>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</si>
  <si>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</si>
  <si>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</si>
  <si>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</si>
  <si>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</si>
  <si>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</si>
  <si>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</si>
  <si>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</si>
  <si>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</si>
  <si>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</si>
  <si>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</si>
  <si>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</si>
  <si>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</si>
  <si>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</si>
  <si>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</si>
  <si>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</si>
  <si>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</si>
  <si>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</si>
  <si>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</si>
  <si>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</si>
  <si>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</si>
  <si>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</si>
  <si>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</si>
  <si>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</si>
  <si>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</si>
  <si>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</si>
  <si>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</si>
  <si>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</si>
  <si>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</si>
  <si>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</si>
  <si>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</si>
  <si>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</si>
  <si>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</si>
  <si>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</si>
  <si>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</si>
  <si>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</si>
  <si>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</si>
  <si>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</si>
  <si>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</si>
  <si>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</si>
  <si>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</si>
  <si>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</si>
  <si>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</si>
  <si>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</si>
  <si>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</si>
  <si>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</si>
  <si>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</si>
  <si>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</si>
  <si>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</si>
  <si>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</si>
  <si>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</si>
  <si>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</si>
  <si>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</si>
  <si>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</si>
  <si>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</si>
  <si>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</si>
  <si>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</si>
  <si>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</si>
  <si>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</si>
  <si>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</si>
  <si>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</si>
  <si>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</si>
  <si>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</si>
  <si>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</si>
  <si>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</si>
  <si>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</si>
  <si>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</si>
  <si>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</si>
  <si>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</si>
  <si>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</si>
  <si>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</si>
  <si>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</si>
  <si>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</si>
  <si>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</si>
  <si>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</si>
  <si>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</si>
  <si>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</si>
  <si>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</si>
  <si>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</si>
  <si>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</si>
  <si>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</si>
  <si>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</si>
  <si>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</si>
  <si>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</si>
  <si>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</si>
  <si>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</si>
  <si>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</si>
  <si>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</si>
  <si>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</si>
  <si>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</si>
  <si>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</si>
  <si>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</si>
  <si>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</si>
  <si>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</si>
  <si>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</si>
  <si>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</si>
  <si>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</si>
  <si>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</si>
  <si>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</si>
  <si>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</si>
  <si>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</si>
  <si>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</si>
  <si>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</si>
  <si>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</si>
  <si>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</si>
  <si>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</si>
  <si>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</si>
  <si>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</si>
  <si>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</si>
  <si>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</si>
  <si>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</si>
  <si>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</si>
  <si>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</si>
  <si>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</si>
  <si>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</si>
  <si>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</si>
  <si>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</si>
  <si>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</si>
  <si>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</si>
  <si>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</si>
  <si>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</si>
  <si>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</si>
  <si>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</si>
  <si>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</si>
  <si>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</si>
  <si>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</si>
  <si>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</si>
  <si>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</si>
  <si>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</si>
  <si>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</si>
  <si>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</si>
  <si>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</si>
  <si>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</si>
  <si>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</si>
  <si>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</si>
  <si>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</si>
  <si>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</si>
  <si>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</si>
  <si>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</si>
  <si>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</si>
  <si>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</si>
  <si>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</si>
  <si>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</si>
  <si>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</si>
  <si>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</si>
  <si>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</si>
  <si>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</si>
  <si>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</si>
  <si>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</si>
  <si>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</si>
  <si>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</si>
  <si>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</si>
  <si>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</si>
  <si>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</si>
  <si>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</si>
  <si>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</si>
  <si>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</si>
  <si>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</si>
  <si>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</si>
  <si>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</si>
  <si>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</si>
  <si>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</si>
  <si>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</si>
  <si>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</si>
  <si>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</si>
  <si>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</si>
  <si>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</si>
  <si>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</si>
  <si>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</si>
  <si>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</si>
  <si>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</si>
  <si>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</si>
  <si>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</si>
  <si>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</si>
  <si>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</si>
  <si>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</si>
  <si>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</si>
  <si>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</si>
  <si>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</si>
  <si>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</si>
  <si>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</si>
  <si>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</si>
  <si>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</si>
  <si>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</si>
  <si>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</si>
  <si>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</si>
  <si>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</si>
  <si>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</si>
  <si>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</si>
  <si>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</si>
  <si>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</si>
  <si>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</si>
  <si>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</si>
  <si>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</si>
  <si>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</si>
  <si>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</si>
  <si>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</si>
  <si>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</si>
  <si>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</si>
  <si>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</si>
  <si>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</si>
  <si>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</si>
  <si>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</si>
  <si>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</si>
  <si>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</si>
  <si>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</si>
  <si>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</si>
  <si>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</si>
  <si>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</si>
  <si>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</si>
  <si>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</si>
  <si>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</si>
  <si>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</si>
  <si>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</si>
  <si>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</si>
  <si>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</si>
  <si>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</si>
  <si>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</si>
  <si>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</si>
  <si>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</si>
  <si>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</si>
  <si>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</si>
  <si>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</si>
  <si>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</si>
  <si>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</si>
  <si>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</si>
  <si>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</si>
  <si>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</si>
  <si>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</si>
  <si>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</si>
  <si>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</si>
  <si>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</si>
  <si>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</si>
  <si>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</si>
  <si>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</si>
  <si>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</si>
  <si>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</si>
  <si>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</si>
  <si>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</si>
  <si>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</si>
  <si>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</si>
  <si>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</si>
  <si>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</si>
  <si>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</si>
  <si>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</si>
  <si>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</si>
  <si>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</si>
  <si>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</si>
  <si>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</si>
  <si>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</si>
  <si>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</si>
  <si>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</si>
  <si>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</si>
  <si>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</si>
  <si>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</si>
  <si>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</si>
  <si>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</si>
  <si>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</si>
  <si>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</si>
  <si>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</si>
  <si>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</si>
  <si>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</si>
  <si>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</si>
  <si>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</si>
  <si>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</si>
  <si>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</si>
  <si>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</si>
  <si>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</si>
  <si>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</si>
  <si>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</si>
  <si>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</si>
  <si>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</si>
  <si>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</si>
  <si>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</si>
  <si>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</si>
  <si>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</si>
  <si>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</si>
  <si>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</si>
  <si>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</si>
  <si>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</si>
  <si>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</si>
  <si>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</si>
  <si>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</si>
  <si>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</si>
  <si>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</si>
  <si>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</si>
  <si>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</si>
  <si>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</si>
  <si>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</si>
  <si>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</si>
  <si>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</si>
  <si>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</si>
  <si>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</si>
  <si>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</si>
  <si>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</si>
  <si>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</si>
  <si>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</si>
  <si>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</si>
  <si>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</si>
  <si>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</si>
  <si>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</si>
  <si>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</si>
  <si>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</si>
  <si>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</si>
  <si>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</si>
  <si>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</si>
  <si>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</si>
  <si>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</si>
  <si>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</si>
  <si>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</si>
  <si>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</si>
  <si>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</si>
  <si>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</si>
  <si>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</si>
  <si>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</si>
  <si>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</si>
  <si>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</si>
  <si>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</si>
  <si>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</si>
  <si>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</si>
  <si>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</si>
  <si>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</si>
  <si>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</si>
  <si>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</si>
  <si>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</si>
  <si>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</si>
  <si>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</si>
  <si>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</si>
  <si>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</si>
  <si>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</si>
  <si>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</si>
  <si>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</si>
  <si>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</si>
  <si>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</si>
  <si>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</si>
  <si>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</si>
  <si>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</si>
  <si>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</si>
  <si>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</si>
  <si>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</si>
  <si>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</si>
  <si>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</si>
  <si>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</si>
  <si>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</si>
  <si>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</si>
  <si>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</si>
  <si>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</si>
  <si>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</si>
  <si>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</si>
  <si>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</si>
  <si>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</si>
  <si>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</si>
  <si>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</si>
  <si>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</si>
  <si>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</si>
  <si>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</si>
  <si>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</si>
  <si>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</si>
  <si>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</si>
  <si>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</si>
  <si>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</si>
  <si>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</si>
  <si>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</si>
  <si>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</si>
  <si>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</si>
  <si>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</si>
  <si>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</si>
  <si>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</si>
  <si>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</si>
  <si>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</si>
  <si>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</si>
  <si>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</si>
  <si>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</si>
  <si>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</si>
  <si>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</si>
  <si>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</si>
  <si>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</si>
  <si>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</si>
  <si>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</si>
  <si>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</si>
  <si>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</si>
  <si>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</si>
  <si>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</si>
  <si>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</si>
  <si>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</si>
  <si>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</si>
  <si>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</si>
  <si>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</si>
  <si>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</si>
  <si>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</si>
  <si>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</si>
  <si>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</si>
  <si>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</si>
  <si>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</si>
  <si>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</si>
  <si>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</si>
  <si>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</si>
  <si>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</si>
  <si>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</si>
  <si>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</si>
  <si>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</si>
  <si>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</si>
  <si>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</si>
  <si>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</si>
  <si>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</si>
  <si>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</si>
  <si>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</si>
  <si>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</si>
  <si>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</si>
  <si>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</si>
  <si>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</si>
  <si>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</si>
  <si>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</si>
  <si>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</si>
  <si>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</si>
  <si>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</si>
  <si>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</si>
  <si>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</si>
  <si>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</si>
  <si>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</si>
  <si>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</si>
  <si>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</si>
  <si>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</si>
  <si>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</si>
  <si>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</si>
  <si>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</si>
  <si>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</si>
  <si>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</si>
  <si>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</si>
  <si>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</si>
  <si>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</si>
  <si>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</si>
  <si>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</si>
  <si>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</si>
  <si>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</si>
  <si>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</si>
  <si>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</si>
  <si>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</si>
  <si>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</si>
  <si>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</si>
  <si>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</si>
  <si>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</si>
  <si>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</si>
  <si>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</si>
  <si>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</si>
  <si>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</si>
  <si>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</si>
  <si>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</si>
  <si>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</si>
  <si>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</si>
  <si>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</si>
  <si>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</si>
  <si>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</si>
  <si>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</si>
  <si>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</si>
  <si>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</si>
  <si>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</si>
  <si>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</si>
  <si>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</si>
  <si>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</si>
  <si>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</si>
  <si>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</si>
  <si>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</si>
  <si>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</si>
  <si>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</si>
  <si>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</si>
  <si>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</si>
  <si>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</si>
  <si>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</si>
  <si>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</si>
  <si>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</si>
  <si>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</si>
  <si>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</si>
  <si>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</si>
  <si>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</si>
  <si>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</si>
  <si>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</si>
  <si>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</si>
  <si>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</si>
  <si>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</si>
  <si>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</si>
  <si>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</si>
  <si>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</si>
  <si>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</si>
  <si>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</si>
  <si>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</si>
  <si>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</si>
  <si>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</si>
  <si>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</si>
  <si>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</si>
  <si>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</si>
  <si>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</si>
  <si>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</si>
  <si>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</si>
  <si>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</si>
  <si>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</si>
  <si>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</si>
  <si>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</si>
  <si>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</si>
  <si>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</si>
  <si>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</si>
  <si>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</si>
  <si>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</si>
  <si>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</si>
  <si>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</si>
  <si>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</si>
  <si>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</si>
  <si>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</si>
  <si>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</si>
  <si>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</si>
  <si>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</si>
  <si>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</si>
  <si>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</si>
  <si>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</si>
  <si>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</si>
  <si>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</si>
  <si>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</si>
  <si>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</si>
  <si>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</si>
  <si>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</si>
  <si>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</si>
  <si>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</si>
  <si>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</si>
  <si>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</si>
  <si>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</si>
  <si>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</si>
  <si>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</si>
  <si>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</si>
  <si>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</si>
  <si>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</si>
  <si>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</si>
  <si>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</si>
  <si>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</si>
  <si>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</si>
  <si>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</si>
  <si>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</si>
  <si>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</si>
  <si>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</si>
  <si>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</si>
  <si>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</si>
  <si>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</si>
  <si>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</si>
  <si>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</si>
  <si>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</si>
  <si>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</si>
  <si>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</si>
  <si>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</si>
  <si>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</si>
  <si>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</si>
  <si>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</si>
  <si>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</si>
  <si>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</si>
  <si>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</si>
  <si>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</si>
  <si>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</si>
  <si>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</si>
  <si>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</si>
  <si>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</si>
  <si>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</si>
  <si>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</si>
  <si>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</si>
  <si>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</si>
  <si>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</si>
  <si>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</si>
  <si>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</si>
  <si>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</si>
  <si>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</si>
  <si>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</si>
  <si>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</si>
  <si>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</si>
  <si>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</si>
  <si>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</si>
  <si>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</si>
  <si>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</si>
  <si>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</si>
  <si>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</si>
  <si>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</si>
  <si>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</si>
  <si>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</si>
  <si>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</si>
  <si>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</si>
  <si>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</si>
  <si>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</si>
  <si>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</si>
  <si>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</si>
  <si>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</si>
  <si>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</si>
  <si>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</si>
  <si>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</si>
  <si>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</si>
  <si>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</si>
  <si>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</si>
  <si>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</si>
  <si>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</si>
  <si>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</si>
  <si>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</si>
  <si>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</si>
  <si>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</si>
  <si>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</si>
  <si>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</si>
  <si>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</si>
  <si>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</si>
  <si>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</si>
  <si>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</si>
  <si>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</si>
  <si>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</si>
  <si>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</si>
  <si>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</si>
  <si>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</si>
  <si>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</si>
  <si>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</si>
  <si>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</si>
  <si>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</si>
  <si>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</si>
  <si>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</si>
  <si>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</si>
  <si>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</si>
  <si>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</si>
  <si>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</si>
  <si>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</si>
  <si>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</si>
  <si>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</si>
  <si>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</si>
  <si>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</si>
  <si>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</si>
  <si>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</si>
  <si>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</si>
  <si>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</si>
  <si>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</si>
  <si>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</si>
  <si>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</si>
  <si>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</si>
  <si>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</si>
  <si>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</si>
  <si>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</si>
  <si>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</si>
  <si>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</si>
  <si>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</si>
  <si>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</si>
  <si>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</si>
  <si>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</si>
  <si>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</si>
  <si>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</si>
  <si>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</si>
  <si>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</si>
  <si>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</si>
  <si>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</si>
  <si>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</si>
  <si>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</si>
  <si>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</si>
  <si>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</si>
  <si>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</si>
  <si>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</si>
  <si>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</si>
  <si>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</si>
  <si>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</si>
  <si>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</si>
  <si>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</si>
  <si>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</si>
  <si>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</si>
  <si>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</si>
  <si>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</si>
  <si>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</si>
  <si>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</si>
  <si>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</si>
  <si>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</si>
  <si>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</si>
  <si>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</si>
  <si>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</si>
  <si>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</si>
  <si>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</si>
  <si>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</si>
  <si>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</si>
  <si>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</si>
  <si>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</si>
  <si>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</si>
  <si>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</si>
  <si>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</si>
  <si>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</si>
  <si>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</si>
  <si>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</si>
  <si>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</si>
  <si>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</si>
  <si>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</si>
  <si>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</si>
  <si>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</si>
  <si>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</si>
  <si>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</si>
  <si>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</si>
  <si>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</si>
  <si>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</si>
  <si>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</si>
  <si>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</si>
  <si>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</si>
  <si>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</si>
  <si>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</si>
  <si>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</si>
  <si>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</si>
  <si>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</si>
  <si>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</si>
  <si>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</si>
  <si>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</si>
  <si>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</si>
  <si>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</si>
  <si>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</si>
  <si>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</si>
  <si>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</si>
  <si>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</si>
  <si>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</si>
  <si>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</si>
  <si>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</si>
  <si>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</si>
  <si>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</si>
  <si>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</si>
  <si>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</si>
  <si>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</si>
  <si>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</si>
  <si>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</si>
  <si>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</si>
  <si>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</si>
  <si>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</si>
  <si>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</si>
  <si>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</si>
  <si>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</si>
  <si>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</si>
  <si>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</si>
  <si>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</si>
  <si>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</si>
  <si>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</si>
  <si>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</si>
  <si>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</si>
  <si>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</si>
  <si>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</si>
  <si>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</si>
  <si>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</si>
  <si>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</si>
  <si>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</si>
  <si>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</si>
  <si>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</si>
  <si>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</si>
  <si>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</si>
  <si>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</si>
  <si>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</si>
  <si>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</si>
  <si>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</si>
  <si>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</si>
  <si>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</si>
  <si>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</si>
  <si>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</si>
  <si>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</si>
  <si>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</si>
  <si>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</si>
  <si>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</si>
  <si>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</si>
  <si>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</si>
  <si>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</si>
  <si>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</si>
  <si>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</si>
  <si>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</si>
  <si>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</si>
  <si>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</si>
  <si>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</si>
  <si>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</si>
  <si>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</si>
  <si>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</si>
  <si>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</si>
  <si>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</si>
  <si>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</si>
  <si>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</si>
  <si>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</si>
  <si>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</si>
  <si>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</si>
  <si>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</si>
  <si>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</si>
  <si>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</si>
  <si>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</si>
  <si>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</si>
  <si>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</si>
  <si>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</si>
  <si>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</si>
  <si>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</si>
  <si>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</si>
  <si>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</si>
  <si>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</si>
  <si>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</si>
  <si>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</si>
  <si>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</si>
  <si>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</si>
  <si>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</si>
  <si>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</si>
  <si>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</si>
  <si>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</si>
  <si>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</si>
  <si>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</si>
  <si>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</si>
  <si>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</si>
  <si>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</si>
  <si>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</si>
  <si>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</si>
  <si>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</si>
  <si>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</si>
  <si>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</si>
  <si>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</si>
  <si>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</si>
  <si>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</si>
  <si>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</si>
  <si>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</si>
  <si>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</si>
  <si>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</si>
  <si>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</si>
  <si>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</si>
  <si>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</si>
  <si>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</si>
  <si>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</si>
  <si>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</si>
  <si>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</si>
  <si>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</si>
  <si>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</si>
  <si>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</si>
  <si>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</si>
  <si>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</si>
  <si>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</si>
  <si>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</si>
  <si>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</si>
  <si>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</si>
  <si>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</si>
  <si>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</si>
  <si>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</si>
  <si>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</si>
  <si>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</si>
  <si>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</si>
  <si>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</si>
  <si>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</si>
  <si>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</si>
  <si>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</si>
  <si>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</si>
  <si>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</si>
  <si>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</si>
  <si>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</si>
  <si>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</si>
  <si>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</si>
  <si>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</si>
  <si>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</si>
  <si>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</si>
  <si>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</si>
  <si>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</si>
  <si>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</si>
  <si>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</si>
  <si>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</si>
  <si>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</si>
  <si>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</si>
  <si>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</si>
  <si>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</si>
  <si>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</si>
  <si>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</si>
  <si>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</si>
  <si>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</si>
  <si>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</si>
  <si>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</si>
  <si>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</si>
  <si>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</si>
  <si>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</si>
  <si>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</si>
  <si>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</si>
  <si>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</si>
  <si>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</si>
  <si>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</si>
  <si>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</si>
  <si>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</si>
  <si>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</si>
  <si>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</si>
  <si>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</si>
  <si>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</si>
  <si>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</si>
  <si>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</si>
  <si>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</si>
  <si>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</si>
  <si>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</si>
  <si>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</si>
  <si>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</si>
  <si>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</si>
  <si>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</si>
  <si>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</si>
  <si>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</si>
  <si>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</si>
  <si>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</si>
  <si>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</si>
  <si>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</si>
  <si>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</si>
  <si>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</si>
  <si>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</si>
  <si>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</si>
  <si>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</si>
  <si>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</si>
  <si>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</si>
  <si>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</si>
  <si>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</si>
  <si>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</si>
  <si>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</si>
  <si>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</si>
  <si>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</si>
  <si>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</si>
  <si>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</si>
  <si>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</si>
  <si>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</si>
  <si>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</si>
  <si>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</si>
  <si>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</si>
  <si>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</si>
  <si>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</si>
  <si>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</si>
  <si>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</si>
  <si>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</si>
  <si>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</si>
  <si>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</si>
  <si>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</si>
  <si>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</si>
  <si>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</si>
  <si>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</si>
  <si>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</si>
  <si>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</si>
  <si>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</si>
  <si>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</si>
  <si>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</si>
  <si>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</si>
  <si>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</si>
  <si>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</si>
  <si>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</si>
  <si>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</si>
  <si>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</si>
  <si>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</si>
  <si>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</si>
  <si>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</si>
  <si>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</si>
  <si>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</si>
  <si>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</si>
  <si>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</si>
  <si>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</si>
  <si>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</si>
  <si>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</si>
  <si>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</si>
  <si>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</si>
  <si>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</si>
  <si>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</si>
  <si>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</si>
  <si>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</si>
  <si>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</si>
  <si>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</si>
  <si>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</si>
  <si>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</si>
  <si>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</si>
  <si>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</si>
  <si>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</si>
  <si>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</si>
  <si>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</si>
  <si>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</si>
  <si>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</si>
  <si>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</si>
  <si>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</si>
  <si>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</si>
  <si>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</si>
  <si>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</si>
  <si>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</si>
  <si>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</si>
  <si>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</si>
  <si>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</si>
  <si>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</si>
  <si>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</si>
  <si>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</si>
  <si>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</si>
  <si>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</si>
  <si>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</si>
  <si>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</si>
  <si>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</si>
  <si>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</si>
  <si>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</si>
  <si>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</si>
  <si>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</si>
  <si>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</si>
  <si>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</si>
  <si>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</si>
  <si>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</si>
  <si>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</si>
  <si>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</si>
  <si>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</si>
  <si>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</si>
  <si>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</si>
  <si>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</si>
  <si>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</si>
  <si>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</si>
  <si>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</si>
  <si>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</si>
  <si>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</si>
  <si>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</si>
  <si>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</si>
  <si>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</si>
  <si>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</si>
  <si>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</si>
  <si>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</si>
  <si>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</si>
  <si>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</si>
  <si>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</si>
  <si>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</si>
  <si>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</si>
  <si>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</si>
  <si>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</si>
  <si>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</si>
  <si>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</si>
  <si>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</si>
  <si>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</si>
  <si>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</si>
  <si>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</si>
  <si>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</si>
  <si>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</si>
  <si>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</si>
  <si>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</si>
  <si>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</si>
  <si>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</si>
  <si>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</si>
  <si>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</si>
  <si>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</si>
  <si>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</si>
  <si>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</si>
  <si>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</si>
  <si>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</si>
  <si>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</si>
  <si>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</si>
  <si>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</si>
  <si>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</si>
  <si>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</si>
  <si>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</si>
  <si>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</si>
  <si>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</si>
  <si>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</si>
  <si>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</si>
  <si>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</si>
  <si>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</si>
  <si>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</si>
  <si>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</si>
  <si>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</si>
  <si>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</si>
  <si>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</si>
  <si>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</si>
  <si>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</si>
  <si>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</si>
  <si>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</si>
  <si>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</si>
  <si>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</si>
  <si>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</si>
  <si>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</si>
  <si>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</si>
  <si>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</si>
  <si>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</si>
  <si>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</si>
  <si>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</si>
  <si>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</si>
  <si>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</si>
  <si>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</si>
  <si>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</si>
  <si>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</si>
  <si>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</si>
  <si>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</si>
  <si>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</si>
  <si>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</si>
  <si>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</si>
  <si>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</si>
  <si>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</si>
  <si>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</si>
  <si>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</si>
  <si>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</si>
  <si>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</si>
  <si>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</si>
  <si>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</si>
  <si>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</si>
  <si>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</si>
  <si>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</si>
  <si>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</si>
  <si>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</si>
  <si>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</si>
  <si>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</si>
  <si>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</si>
  <si>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</si>
  <si>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</si>
  <si>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</si>
  <si>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</si>
  <si>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</si>
  <si>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</si>
  <si>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</si>
  <si>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</si>
  <si>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</si>
  <si>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</si>
  <si>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</si>
  <si>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</si>
  <si>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</si>
  <si>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</si>
  <si>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</si>
  <si>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</si>
  <si>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</si>
  <si>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</si>
  <si>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</si>
  <si>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</si>
  <si>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</si>
  <si>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</si>
  <si>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</si>
  <si>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</si>
  <si>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</si>
  <si>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</si>
  <si>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</si>
  <si>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</si>
  <si>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</si>
  <si>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</si>
  <si>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</si>
  <si>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</si>
  <si>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</si>
  <si>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</si>
  <si>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</si>
  <si>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</si>
  <si>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</si>
  <si>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</si>
  <si>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</si>
  <si>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</si>
  <si>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</si>
  <si>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</si>
  <si>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</si>
  <si>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</si>
  <si>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</si>
  <si>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</si>
  <si>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</si>
  <si>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</si>
  <si>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</si>
  <si>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</si>
  <si>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</si>
  <si>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</si>
  <si>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</si>
  <si>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</si>
  <si>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</si>
  <si>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</si>
  <si>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</si>
  <si>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</si>
  <si>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</si>
  <si>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</si>
  <si>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</si>
  <si>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</si>
  <si>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</si>
  <si>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</si>
  <si>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</si>
  <si>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</si>
  <si>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</si>
  <si>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</si>
  <si>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</si>
  <si>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</si>
  <si>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</si>
  <si>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</si>
  <si>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</si>
  <si>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</si>
  <si>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</si>
  <si>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</si>
  <si>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</si>
  <si>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</si>
  <si>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</si>
  <si>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</si>
  <si>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</si>
  <si>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</si>
  <si>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</si>
  <si>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</si>
  <si>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</si>
  <si>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</si>
  <si>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</si>
  <si>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</si>
  <si>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</si>
  <si>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</si>
  <si>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</si>
  <si>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</si>
  <si>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</si>
  <si>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</si>
  <si>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</si>
  <si>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</si>
  <si>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</si>
  <si>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</si>
  <si>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</si>
  <si>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</si>
  <si>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</si>
  <si>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</si>
  <si>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</si>
  <si>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</si>
  <si>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</si>
  <si>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</si>
  <si>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</si>
  <si>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</si>
  <si>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</si>
  <si>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</si>
  <si>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</si>
  <si>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</si>
  <si>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</si>
  <si>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</si>
  <si>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</si>
  <si>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</si>
  <si>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</si>
  <si>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</si>
  <si>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</si>
  <si>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</si>
  <si>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</si>
  <si>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</si>
  <si>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</si>
  <si>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</si>
  <si>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</si>
  <si>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</si>
  <si>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</si>
  <si>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</si>
  <si>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</si>
  <si>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</si>
  <si>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</si>
  <si>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</si>
  <si>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</si>
  <si>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</si>
  <si>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</si>
  <si>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</si>
  <si>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</si>
  <si>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</si>
  <si>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</si>
  <si>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</si>
  <si>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</si>
  <si>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</si>
  <si>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</si>
  <si>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</si>
  <si>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</si>
  <si>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</si>
  <si>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</si>
  <si>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</si>
  <si>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</si>
  <si>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</si>
  <si>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</si>
  <si>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</si>
  <si>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</si>
  <si>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</si>
  <si>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</si>
  <si>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</si>
  <si>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</si>
  <si>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</si>
  <si>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</si>
  <si>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</si>
  <si>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</si>
  <si>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</si>
  <si>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</si>
  <si>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</si>
  <si>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</si>
  <si>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</si>
  <si>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</si>
  <si>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</si>
  <si>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</si>
  <si>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</si>
  <si>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</si>
  <si>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</si>
  <si>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</si>
  <si>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</si>
  <si>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</si>
  <si>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</si>
  <si>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</si>
  <si>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</si>
  <si>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</si>
  <si>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</si>
  <si>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</si>
  <si>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</si>
  <si>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</si>
  <si>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</si>
  <si>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</si>
  <si>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</si>
  <si>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</si>
  <si>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</si>
  <si>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</si>
  <si>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</si>
  <si>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</si>
  <si>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</si>
  <si>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</si>
  <si>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</si>
  <si>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</si>
  <si>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</si>
  <si>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</si>
  <si>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</si>
  <si>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</si>
  <si>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</si>
  <si>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</si>
  <si>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</si>
  <si>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</si>
  <si>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</si>
  <si>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</si>
  <si>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</si>
  <si>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</si>
  <si>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</si>
  <si>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</si>
  <si>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</si>
  <si>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</si>
  <si>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</si>
  <si>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</si>
  <si>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</si>
  <si>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</si>
  <si>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</si>
  <si>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</si>
  <si>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</si>
  <si>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</si>
  <si>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</si>
  <si>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</si>
  <si>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</si>
  <si>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</si>
  <si>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</si>
  <si>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</si>
  <si>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</si>
  <si>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</si>
  <si>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</si>
  <si>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</si>
  <si>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</si>
  <si>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</si>
  <si>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</si>
  <si>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</si>
  <si>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</si>
  <si>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</si>
  <si>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</si>
  <si>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</si>
  <si>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</si>
  <si>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</si>
  <si>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</si>
  <si>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</si>
  <si>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</si>
  <si>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</si>
  <si>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</si>
  <si>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</si>
  <si>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</si>
  <si>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</si>
  <si>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</si>
  <si>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</si>
  <si>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</si>
  <si>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</si>
  <si>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</si>
  <si>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</si>
  <si>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</si>
  <si>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</si>
  <si>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</si>
  <si>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</si>
  <si>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</si>
  <si>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</si>
  <si>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</si>
  <si>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</si>
  <si>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</si>
  <si>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</si>
  <si>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</si>
  <si>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</si>
  <si>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</si>
  <si>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</si>
  <si>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</si>
  <si>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</si>
  <si>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</si>
  <si>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</si>
  <si>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</si>
  <si>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</si>
  <si>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</si>
  <si>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</si>
  <si>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</si>
  <si>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</si>
  <si>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</si>
  <si>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</si>
  <si>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</si>
  <si>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</si>
  <si>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</si>
  <si>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</si>
  <si>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</si>
  <si>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</si>
  <si>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</si>
  <si>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</si>
  <si>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</si>
  <si>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</si>
  <si>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</si>
  <si>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</si>
  <si>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</si>
  <si>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</si>
  <si>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</si>
  <si>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</si>
  <si>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</si>
  <si>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</si>
  <si>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</si>
  <si>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</si>
  <si>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</si>
  <si>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</si>
  <si>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</si>
  <si>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</si>
  <si>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</si>
  <si>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</si>
  <si>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</si>
  <si>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</si>
  <si>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</si>
  <si>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</si>
  <si>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</si>
  <si>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</si>
  <si>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</si>
  <si>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</si>
  <si>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</si>
  <si>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</si>
  <si>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</si>
  <si>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</si>
  <si>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</si>
  <si>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</si>
  <si>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</si>
  <si>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</si>
  <si>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</si>
  <si>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</si>
  <si>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</si>
  <si>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</si>
  <si>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</si>
  <si>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</si>
  <si>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</si>
  <si>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</si>
  <si>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</si>
  <si>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</si>
  <si>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</si>
  <si>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</si>
  <si>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</si>
  <si>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</si>
  <si>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</si>
  <si>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</si>
  <si>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</si>
  <si>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</si>
  <si>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</si>
  <si>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</si>
  <si>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</si>
  <si>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</si>
  <si>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</si>
  <si>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</si>
  <si>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</si>
  <si>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</si>
  <si>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</si>
  <si>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</si>
  <si>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</si>
  <si>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</si>
  <si>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</si>
  <si>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</si>
  <si>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</si>
  <si>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</si>
  <si>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</si>
  <si>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</si>
  <si>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</si>
  <si>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</si>
  <si>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</si>
  <si>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</si>
  <si>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</si>
  <si>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</si>
  <si>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</si>
  <si>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</si>
  <si>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</si>
  <si>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</si>
  <si>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</si>
  <si>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</si>
  <si>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</si>
  <si>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</si>
  <si>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</si>
  <si>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</si>
  <si>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</si>
  <si>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</si>
  <si>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</si>
  <si>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</si>
  <si>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</si>
  <si>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</si>
  <si>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</si>
  <si>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</si>
  <si>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</si>
  <si>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</si>
  <si>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</si>
  <si>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</si>
  <si>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</si>
  <si>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</si>
  <si>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</si>
  <si>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</si>
  <si>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</si>
  <si>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</si>
  <si>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</si>
  <si>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</si>
  <si>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</si>
  <si>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</si>
  <si>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</si>
  <si>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</si>
  <si>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</si>
  <si>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</si>
  <si>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</si>
  <si>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</si>
  <si>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</si>
  <si>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</si>
  <si>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</si>
  <si>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</si>
  <si>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</si>
  <si>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</si>
  <si>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</si>
  <si>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</si>
  <si>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</si>
  <si>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</si>
  <si>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</si>
  <si>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</si>
  <si>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</si>
  <si>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</si>
  <si>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</si>
  <si>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</si>
  <si>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</si>
  <si>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</si>
  <si>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</si>
  <si>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</si>
  <si>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</si>
  <si>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</si>
  <si>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</si>
  <si>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</si>
  <si>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</si>
  <si>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</si>
  <si>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</si>
  <si>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</si>
  <si>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</si>
  <si>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</si>
  <si>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</si>
  <si>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</si>
  <si>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</si>
  <si>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</si>
  <si>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</si>
  <si>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</si>
  <si>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</si>
  <si>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</si>
  <si>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</si>
  <si>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</si>
  <si>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</si>
  <si>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</si>
  <si>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</si>
  <si>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</si>
  <si>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</si>
  <si>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</si>
  <si>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</si>
  <si>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</si>
  <si>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</si>
  <si>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</si>
  <si>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</si>
  <si>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</si>
  <si>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</si>
  <si>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</si>
  <si>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</si>
  <si>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</si>
  <si>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</si>
  <si>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</si>
  <si>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</si>
  <si>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</si>
  <si>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</si>
  <si>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</si>
  <si>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</si>
  <si>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</si>
  <si>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</si>
  <si>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</si>
  <si>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</si>
  <si>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</si>
  <si>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</si>
  <si>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</si>
  <si>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</si>
  <si>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</si>
  <si>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</si>
  <si>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</si>
  <si>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</si>
  <si>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</si>
  <si>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</si>
  <si>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</si>
  <si>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</si>
  <si>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</si>
  <si>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</si>
  <si>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</si>
  <si>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</si>
  <si>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</si>
  <si>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</si>
  <si>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</si>
  <si>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</si>
  <si>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</si>
  <si>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</si>
  <si>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</si>
  <si>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</si>
  <si>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</si>
  <si>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</si>
  <si>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</si>
  <si>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</si>
  <si>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</si>
  <si>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</si>
  <si>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</si>
  <si>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</si>
  <si>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</si>
  <si>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</si>
  <si>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</si>
  <si>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</si>
  <si>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</si>
  <si>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</si>
  <si>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</si>
  <si>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</si>
  <si>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</si>
  <si>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</si>
  <si>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</si>
  <si>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</si>
  <si>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</si>
  <si>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</si>
  <si>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</si>
  <si>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</si>
  <si>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</si>
  <si>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</si>
  <si>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</si>
  <si>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</si>
  <si>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</si>
  <si>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</si>
  <si>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</si>
  <si>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</si>
  <si>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</si>
  <si>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</si>
  <si>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</si>
  <si>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</si>
  <si>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</si>
  <si>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</si>
  <si>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</si>
  <si>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</si>
  <si>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</si>
  <si>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</si>
  <si>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</si>
  <si>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</si>
  <si>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</si>
  <si>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</si>
  <si>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</si>
  <si>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</si>
  <si>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</si>
  <si>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</si>
  <si>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</si>
  <si>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</si>
  <si>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</si>
  <si>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</si>
  <si>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</si>
  <si>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</si>
  <si>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</si>
  <si>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</si>
  <si>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</si>
  <si>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</si>
  <si>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</si>
  <si>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</si>
  <si>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</si>
  <si>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</si>
  <si>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</si>
  <si>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</si>
  <si>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</si>
  <si>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</si>
  <si>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</si>
  <si>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</si>
  <si>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</si>
  <si>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</si>
  <si>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</si>
  <si>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</si>
  <si>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</si>
  <si>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</si>
  <si>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</si>
  <si>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</si>
  <si>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</si>
  <si>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</si>
  <si>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</si>
  <si>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</si>
  <si>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</si>
  <si>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</si>
  <si>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</si>
  <si>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</si>
  <si>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</si>
  <si>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</si>
  <si>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</si>
  <si>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</si>
  <si>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</si>
  <si>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</si>
  <si>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</si>
  <si>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</si>
  <si>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</si>
  <si>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</si>
  <si>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</si>
  <si>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</si>
  <si>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</si>
  <si>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</si>
  <si>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</si>
  <si>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</si>
  <si>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</si>
  <si>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</si>
  <si>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</si>
  <si>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</si>
  <si>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</si>
  <si>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</si>
  <si>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</si>
  <si>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</si>
  <si>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</si>
  <si>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</si>
  <si>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</si>
  <si>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</si>
  <si>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</si>
  <si>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</si>
  <si>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</si>
  <si>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</si>
  <si>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</si>
  <si>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</si>
  <si>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</si>
  <si>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</si>
  <si>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</si>
  <si>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</si>
  <si>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</si>
  <si>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</si>
  <si>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</si>
  <si>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</si>
  <si>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</si>
  <si>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</si>
  <si>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</si>
  <si>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</si>
  <si>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</si>
  <si>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</si>
  <si>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</si>
  <si>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</si>
  <si>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</si>
  <si>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</si>
  <si>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</si>
  <si>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</si>
  <si>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</si>
  <si>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</si>
  <si>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</si>
  <si>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</si>
  <si>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</si>
  <si>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</si>
  <si>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</si>
  <si>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</si>
  <si>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</si>
  <si>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</si>
  <si>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</si>
  <si>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</si>
  <si>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</si>
  <si>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</si>
  <si>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</si>
  <si>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</si>
  <si>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</si>
  <si>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</si>
  <si>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</si>
  <si>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</si>
  <si>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</si>
  <si>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</si>
  <si>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</si>
  <si>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</si>
  <si>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</si>
  <si>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</si>
  <si>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</si>
  <si>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</si>
  <si>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</si>
  <si>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</si>
  <si>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</si>
  <si>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</si>
  <si>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</si>
  <si>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</si>
  <si>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</si>
  <si>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</si>
  <si>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</si>
  <si>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</si>
  <si>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</si>
  <si>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</si>
  <si>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</si>
  <si>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</si>
  <si>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</si>
  <si>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</si>
  <si>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</si>
  <si>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</si>
  <si>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</si>
  <si>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</si>
  <si>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</si>
  <si>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</si>
  <si>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</si>
  <si>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</si>
  <si>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</si>
  <si>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</si>
  <si>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</si>
  <si>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</si>
  <si>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</si>
  <si>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</si>
  <si>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</si>
  <si>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</si>
  <si>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</si>
  <si>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</si>
  <si>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</si>
  <si>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</si>
  <si>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</si>
  <si>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</si>
  <si>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</si>
  <si>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</si>
  <si>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</si>
  <si>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</si>
  <si>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</si>
  <si>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</si>
  <si>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</si>
  <si>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</si>
  <si>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</si>
  <si>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</si>
  <si>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</si>
  <si>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</si>
  <si>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</si>
  <si>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</si>
  <si>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</si>
  <si>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</si>
  <si>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</si>
  <si>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</si>
  <si>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</si>
  <si>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</si>
  <si>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</si>
  <si>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</si>
  <si>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</si>
  <si>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</si>
  <si>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</si>
  <si>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</si>
  <si>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</si>
  <si>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</si>
  <si>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</si>
  <si>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</si>
  <si>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</si>
  <si>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</si>
  <si>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</si>
  <si>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</si>
  <si>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</si>
  <si>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</si>
  <si>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</si>
  <si>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</si>
  <si>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</si>
  <si>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</si>
  <si>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</si>
  <si>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</si>
  <si>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</si>
  <si>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</si>
  <si>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</si>
  <si>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</si>
  <si>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</si>
  <si>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</si>
  <si>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</si>
  <si>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</si>
  <si>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</si>
  <si>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</si>
  <si>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</si>
  <si>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</si>
  <si>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</si>
  <si>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</si>
  <si>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</si>
  <si>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</si>
  <si>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</si>
  <si>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</si>
  <si>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</si>
  <si>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</si>
  <si>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</si>
  <si>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</si>
  <si>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</si>
  <si>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</si>
  <si>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</si>
  <si>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</si>
  <si>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</si>
  <si>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</si>
  <si>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</si>
  <si>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</si>
  <si>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</si>
  <si>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</si>
  <si>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</si>
  <si>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</si>
  <si>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</si>
  <si>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</si>
  <si>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</si>
  <si>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</si>
  <si>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</si>
  <si>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</si>
  <si>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</si>
  <si>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</si>
  <si>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</si>
  <si>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</si>
  <si>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</si>
  <si>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</si>
  <si>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</si>
  <si>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</si>
  <si>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</si>
  <si>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</si>
  <si>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</si>
  <si>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</si>
  <si>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</si>
  <si>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</si>
  <si>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</si>
  <si>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</si>
  <si>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</si>
  <si>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</si>
  <si>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</si>
  <si>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</si>
  <si>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</si>
  <si>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</si>
  <si>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</si>
  <si>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</si>
  <si>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</si>
  <si>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</si>
  <si>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</si>
  <si>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</si>
  <si>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</si>
  <si>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</si>
  <si>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</si>
  <si>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</si>
  <si>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</si>
  <si>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</si>
  <si>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</si>
  <si>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</si>
  <si>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</si>
  <si>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</si>
  <si>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</si>
  <si>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</si>
  <si>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</si>
  <si>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</si>
  <si>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</si>
  <si>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</si>
  <si>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</si>
  <si>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</si>
  <si>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</si>
  <si>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</si>
  <si>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</si>
  <si>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</si>
  <si>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</si>
  <si>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</si>
  <si>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</si>
  <si>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</si>
  <si>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</si>
  <si>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</si>
  <si>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</si>
  <si>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</si>
  <si>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</si>
  <si>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</si>
  <si>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</si>
  <si>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</si>
  <si>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</si>
  <si>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</si>
  <si>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</si>
  <si>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</si>
  <si>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</si>
  <si>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</si>
  <si>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</si>
  <si>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</si>
  <si>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</si>
  <si>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</si>
  <si>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</si>
  <si>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</si>
  <si>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</si>
  <si>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</si>
  <si>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</si>
  <si>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</si>
  <si>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</si>
  <si>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</si>
  <si>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</si>
  <si>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</si>
  <si>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</si>
  <si>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</si>
  <si>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</si>
  <si>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</si>
  <si>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</si>
  <si>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</si>
  <si>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</si>
  <si>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</si>
  <si>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</si>
  <si>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</si>
  <si>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</si>
  <si>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</si>
  <si>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</si>
  <si>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</si>
  <si>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</si>
  <si>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</si>
  <si>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</si>
  <si>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</si>
  <si>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</si>
  <si>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</si>
  <si>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</si>
  <si>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</si>
  <si>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</si>
  <si>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</si>
  <si>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</si>
  <si>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</si>
  <si>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</si>
  <si>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</si>
  <si>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</si>
  <si>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</si>
  <si>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</si>
  <si>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</si>
  <si>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</si>
  <si>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</si>
  <si>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</si>
  <si>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</si>
  <si>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</si>
  <si>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</si>
  <si>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</si>
  <si>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</si>
  <si>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</si>
  <si>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</si>
  <si>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</si>
  <si>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</si>
  <si>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</si>
  <si>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</si>
  <si>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</si>
  <si>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</si>
  <si>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</si>
  <si>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</si>
  <si>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</si>
  <si>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</si>
  <si>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</si>
  <si>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</si>
  <si>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</si>
  <si>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</si>
  <si>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</si>
  <si>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</si>
  <si>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</si>
  <si>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</si>
  <si>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</si>
  <si>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</si>
  <si>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</si>
  <si>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</si>
  <si>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</si>
  <si>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</si>
  <si>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</si>
  <si>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</si>
  <si>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</si>
  <si>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</si>
  <si>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</si>
  <si>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</si>
  <si>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</si>
  <si>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</si>
  <si>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</si>
  <si>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</si>
  <si>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</si>
  <si>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</si>
  <si>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</si>
  <si>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</si>
  <si>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</si>
  <si>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</si>
  <si>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</si>
  <si>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</si>
  <si>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</si>
  <si>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</si>
  <si>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</si>
  <si>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</si>
  <si>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</si>
  <si>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</si>
  <si>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</si>
  <si>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</si>
  <si>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</si>
  <si>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</si>
  <si>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</si>
  <si>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</si>
  <si>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</si>
  <si>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</si>
  <si>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</si>
  <si>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</si>
  <si>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</si>
  <si>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</si>
  <si>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</si>
  <si>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</si>
  <si>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</si>
  <si>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</si>
  <si>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</si>
  <si>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</si>
  <si>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</si>
  <si>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</si>
  <si>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</si>
  <si>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</si>
  <si>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</si>
  <si>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</si>
  <si>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</si>
  <si>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</si>
  <si>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</si>
  <si>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</si>
  <si>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</si>
  <si>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</si>
  <si>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</si>
  <si>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</si>
  <si>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</si>
  <si>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</si>
  <si>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</si>
  <si>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</si>
  <si>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</si>
  <si>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</si>
  <si>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</si>
  <si>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</si>
  <si>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</si>
  <si>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</si>
  <si>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</si>
  <si>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</si>
  <si>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</si>
  <si>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</si>
  <si>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</si>
  <si>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</si>
  <si>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</si>
  <si>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</si>
  <si>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</si>
  <si>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</si>
  <si>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</si>
  <si>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</si>
  <si>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</si>
  <si>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</si>
  <si>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</si>
  <si>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</si>
  <si>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</si>
  <si>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</si>
  <si>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</si>
  <si>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</si>
  <si>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</si>
  <si>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</si>
  <si>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</si>
  <si>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</si>
  <si>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</si>
  <si>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</si>
  <si>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</si>
  <si>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</si>
  <si>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</si>
  <si>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</si>
  <si>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</si>
  <si>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</si>
  <si>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</si>
  <si>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</si>
  <si>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</si>
  <si>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</si>
  <si>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</si>
  <si>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</si>
  <si>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</si>
  <si>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</si>
  <si>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</si>
  <si>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</si>
  <si>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</si>
  <si>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</si>
  <si>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</si>
  <si>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</si>
  <si>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</si>
  <si>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</si>
  <si>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</si>
  <si>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</si>
  <si>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</si>
  <si>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</si>
  <si>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</si>
  <si>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</si>
  <si>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</si>
  <si>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</si>
  <si>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</si>
  <si>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</si>
  <si>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</si>
  <si>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</si>
  <si>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</si>
  <si>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</si>
  <si>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</si>
  <si>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</si>
  <si>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</si>
  <si>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</si>
  <si>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</si>
  <si>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</si>
  <si>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</si>
  <si>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</si>
  <si>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</si>
  <si>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</si>
  <si>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</si>
  <si>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</si>
  <si>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</si>
  <si>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</si>
  <si>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</si>
  <si>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</si>
  <si>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</si>
  <si>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</si>
  <si>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</si>
  <si>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</si>
  <si>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</si>
  <si>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</si>
  <si>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</si>
  <si>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</si>
  <si>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</si>
  <si>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</si>
  <si>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</si>
  <si>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</si>
  <si>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</si>
  <si>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</si>
  <si>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</si>
  <si>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</si>
  <si>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</si>
  <si>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</si>
  <si>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</si>
  <si>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</si>
  <si>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</si>
  <si>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</si>
  <si>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</si>
  <si>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</si>
  <si>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</si>
  <si>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</si>
  <si>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</si>
  <si>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</si>
  <si>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</si>
  <si>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</si>
  <si>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</si>
  <si>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</si>
  <si>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</si>
  <si>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</si>
  <si>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</si>
  <si>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</si>
  <si>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</si>
  <si>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</si>
  <si>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</si>
  <si>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</si>
  <si>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</si>
  <si>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</si>
  <si>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</si>
  <si>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</si>
  <si>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</si>
  <si>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</si>
  <si>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</si>
  <si>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</si>
  <si>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</si>
  <si>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</si>
  <si>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</si>
  <si>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</si>
  <si>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</si>
  <si>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</si>
  <si>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</si>
  <si>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</si>
  <si>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</si>
  <si>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</si>
  <si>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</si>
  <si>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</si>
  <si>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</si>
  <si>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</si>
  <si>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</si>
  <si>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</si>
  <si>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</si>
  <si>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</si>
  <si>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</si>
  <si>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</si>
  <si>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</si>
  <si>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</si>
  <si>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</si>
  <si>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</si>
  <si>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</si>
  <si>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</si>
  <si>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</si>
  <si>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</si>
  <si>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</si>
  <si>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</si>
  <si>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</si>
  <si>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</si>
  <si>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</si>
  <si>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</si>
  <si>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</si>
  <si>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</si>
  <si>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</si>
  <si>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</si>
  <si>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</si>
  <si>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</si>
  <si>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</si>
  <si>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</si>
  <si>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</si>
  <si>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</si>
  <si>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</si>
  <si>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</si>
  <si>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</si>
  <si>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</si>
  <si>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</si>
  <si>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</si>
  <si>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</si>
  <si>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</si>
  <si>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</si>
  <si>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</si>
  <si>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</si>
  <si>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</si>
  <si>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</si>
  <si>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</si>
  <si>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</si>
  <si>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</si>
  <si>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</si>
  <si>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</si>
  <si>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</si>
  <si>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</si>
  <si>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</si>
  <si>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</si>
  <si>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</si>
  <si>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</si>
  <si>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</si>
  <si>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</si>
  <si>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</si>
  <si>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</si>
  <si>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</si>
  <si>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</si>
  <si>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</si>
  <si>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</si>
  <si>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</si>
  <si>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</si>
  <si>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</si>
  <si>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</si>
  <si>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</si>
  <si>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</si>
  <si>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</si>
  <si>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</si>
  <si>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</si>
  <si>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</si>
  <si>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</si>
  <si>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</si>
  <si>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</si>
  <si>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</si>
  <si>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</si>
  <si>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</si>
  <si>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</si>
  <si>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</si>
  <si>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</si>
  <si>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</si>
  <si>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</si>
  <si>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</si>
  <si>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</si>
  <si>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</si>
  <si>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</si>
  <si>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</si>
  <si>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</si>
  <si>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</si>
  <si>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</si>
  <si>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</si>
  <si>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</si>
  <si>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</si>
  <si>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</si>
  <si>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</si>
  <si>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</si>
  <si>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</si>
  <si>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</si>
  <si>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</si>
  <si>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</si>
  <si>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</si>
  <si>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</si>
  <si>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</si>
  <si>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</si>
  <si>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</si>
  <si>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</si>
  <si>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</si>
  <si>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</si>
  <si>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</si>
  <si>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</si>
  <si>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</si>
  <si>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</si>
  <si>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</si>
  <si>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</si>
  <si>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</si>
  <si>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</si>
  <si>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</si>
  <si>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</si>
  <si>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</si>
  <si>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</si>
  <si>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</si>
  <si>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</si>
  <si>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</si>
  <si>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</si>
  <si>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</si>
  <si>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</si>
  <si>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</si>
  <si>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</si>
  <si>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</si>
  <si>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</si>
  <si>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</si>
  <si>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</si>
  <si>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</si>
  <si>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</si>
  <si>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</si>
  <si>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</si>
  <si>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</si>
  <si>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</si>
  <si>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</si>
  <si>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</si>
  <si>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</si>
  <si>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</si>
  <si>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</si>
  <si>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</si>
  <si>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</si>
  <si>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</si>
  <si>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</si>
  <si>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</si>
  <si>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</si>
  <si>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</si>
  <si>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</si>
  <si>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</si>
  <si>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</si>
  <si>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</si>
  <si>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</si>
  <si>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</si>
  <si>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</si>
  <si>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</si>
  <si>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</si>
  <si>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</si>
  <si>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</si>
  <si>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</si>
  <si>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</si>
  <si>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</si>
  <si>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</si>
  <si>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</si>
  <si>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</si>
  <si>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</si>
  <si>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</si>
  <si>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</si>
  <si>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</si>
  <si>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</si>
  <si>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</si>
  <si>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</si>
  <si>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</si>
  <si>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</si>
  <si>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</si>
  <si>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</si>
  <si>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</si>
  <si>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</si>
  <si>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</si>
  <si>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</si>
  <si>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</si>
  <si>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</si>
  <si>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</si>
  <si>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</si>
  <si>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</si>
  <si>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</si>
  <si>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</si>
  <si>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</si>
  <si>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</si>
  <si>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</si>
  <si>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</si>
  <si>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</si>
  <si>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</si>
  <si>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</si>
  <si>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</si>
  <si>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</si>
  <si>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</si>
  <si>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</si>
  <si>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</si>
  <si>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</si>
  <si>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</si>
  <si>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</si>
  <si>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</si>
  <si>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</si>
  <si>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</si>
  <si>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</si>
  <si>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</si>
  <si>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</si>
  <si>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</si>
  <si>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</si>
  <si>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</si>
  <si>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</si>
  <si>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</si>
  <si>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</si>
  <si>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</si>
  <si>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</si>
  <si>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</si>
  <si>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</si>
  <si>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</si>
  <si>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</si>
  <si>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</si>
  <si>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</si>
  <si>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</si>
  <si>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</si>
  <si>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</si>
  <si>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</si>
  <si>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</si>
  <si>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</si>
  <si>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</si>
  <si>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</si>
  <si>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</si>
  <si>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</si>
  <si>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</si>
  <si>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</si>
  <si>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</si>
  <si>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</si>
  <si>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</si>
  <si>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</si>
  <si>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</si>
  <si>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</si>
  <si>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</si>
  <si>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</si>
  <si>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</si>
  <si>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</si>
  <si>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</si>
  <si>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</si>
  <si>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</si>
  <si>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</si>
  <si>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</si>
  <si>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</si>
  <si>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</si>
  <si>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</si>
  <si>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</si>
  <si>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</si>
  <si>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</si>
  <si>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</si>
  <si>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</si>
  <si>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</si>
  <si>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</si>
  <si>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</si>
  <si>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</si>
  <si>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</si>
  <si>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</si>
  <si>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</si>
  <si>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</si>
  <si>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</si>
  <si>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</si>
  <si>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</si>
  <si>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</si>
  <si>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</si>
  <si>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</si>
  <si>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</si>
  <si>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</si>
  <si>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</si>
  <si>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</si>
  <si>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</si>
  <si>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</si>
  <si>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</si>
  <si>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</si>
  <si>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</si>
  <si>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</si>
  <si>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</si>
  <si>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</si>
  <si>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</si>
  <si>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</si>
  <si>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</si>
  <si>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</si>
  <si>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</si>
  <si>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</si>
  <si>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</si>
  <si>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</si>
  <si>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</si>
  <si>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</si>
  <si>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</si>
  <si>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</si>
  <si>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</si>
  <si>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</si>
  <si>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</si>
  <si>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</si>
  <si>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</si>
  <si>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</si>
  <si>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</si>
  <si>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</si>
  <si>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</si>
  <si>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</si>
  <si>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</si>
  <si>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</si>
  <si>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</si>
  <si>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</si>
  <si>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</si>
  <si>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</si>
  <si>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</si>
  <si>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</si>
  <si>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</si>
  <si>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</si>
  <si>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</si>
  <si>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</si>
  <si>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</si>
  <si>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</si>
  <si>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</si>
  <si>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</si>
  <si>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</si>
  <si>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</si>
  <si>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</si>
  <si>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</si>
  <si>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</si>
  <si>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</si>
  <si>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</si>
  <si>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</si>
  <si>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</si>
  <si>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</si>
  <si>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</si>
  <si>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</si>
  <si>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</si>
  <si>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</si>
  <si>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</si>
  <si>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</si>
  <si>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</si>
  <si>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</si>
  <si>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</si>
  <si>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</si>
  <si>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</si>
  <si>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</si>
  <si>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</si>
  <si>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</si>
  <si>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</si>
  <si>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</si>
  <si>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</si>
  <si>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</si>
  <si>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</si>
  <si>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</si>
  <si>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</si>
  <si>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</si>
  <si>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</si>
  <si>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</si>
  <si>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</si>
  <si>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</si>
  <si>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</si>
  <si>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</si>
  <si>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</si>
  <si>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</si>
  <si>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</si>
  <si>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</si>
  <si>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</si>
  <si>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</si>
  <si>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</si>
  <si>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</si>
  <si>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</si>
  <si>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</si>
  <si>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</si>
  <si>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</si>
  <si>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</si>
  <si>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</si>
  <si>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</si>
  <si>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</si>
  <si>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</si>
  <si>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</si>
  <si>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</si>
  <si>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</si>
  <si>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</si>
  <si>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</si>
  <si>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</si>
  <si>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</si>
  <si>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</si>
  <si>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</si>
  <si>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</si>
  <si>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</si>
  <si>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</si>
  <si>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</si>
  <si>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</si>
  <si>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</si>
  <si>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</si>
  <si>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</si>
  <si>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</si>
  <si>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</si>
  <si>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</si>
  <si>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</si>
  <si>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</si>
  <si>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</si>
  <si>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</si>
  <si>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</si>
  <si>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</si>
  <si>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</si>
  <si>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</si>
  <si>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</si>
  <si>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</si>
  <si>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</si>
  <si>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</si>
  <si>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</si>
  <si>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</si>
  <si>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</si>
  <si>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</si>
  <si>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</si>
  <si>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</si>
  <si>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</si>
  <si>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</si>
  <si>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</si>
  <si>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</si>
  <si>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</si>
  <si>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</si>
  <si>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</si>
  <si>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</si>
  <si>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</si>
  <si>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</si>
  <si>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</si>
  <si>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</si>
  <si>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</si>
  <si>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</si>
  <si>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</si>
  <si>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</si>
  <si>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</si>
  <si>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</si>
  <si>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</si>
  <si>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</si>
  <si>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</si>
  <si>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</si>
  <si>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</si>
  <si>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</si>
  <si>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</si>
  <si>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</si>
  <si>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</si>
  <si>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</si>
  <si>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</si>
  <si>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</si>
  <si>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</si>
  <si>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</si>
  <si>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</si>
  <si>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</si>
  <si>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</si>
  <si>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</si>
  <si>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</si>
  <si>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</si>
  <si>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</si>
  <si>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</si>
  <si>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</si>
  <si>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</si>
  <si>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</si>
  <si>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</si>
  <si>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</si>
  <si>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</si>
  <si>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</si>
  <si>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</si>
  <si>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</si>
  <si>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</si>
  <si>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</si>
  <si>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</si>
  <si>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</si>
  <si>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</si>
  <si>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</si>
  <si>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</si>
  <si>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</si>
  <si>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</si>
  <si>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</si>
  <si>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</si>
  <si>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</si>
  <si>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</si>
  <si>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</si>
  <si>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</si>
  <si>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</si>
  <si>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</si>
  <si>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</si>
  <si>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</si>
  <si>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</si>
  <si>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</si>
  <si>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</si>
  <si>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</si>
  <si>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</si>
  <si>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</si>
  <si>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</si>
  <si>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</si>
  <si>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</si>
  <si>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</si>
  <si>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</si>
  <si>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</si>
  <si>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</si>
  <si>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</si>
  <si>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</si>
  <si>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</si>
  <si>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</si>
  <si>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</si>
  <si>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</si>
  <si>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</si>
  <si>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</si>
  <si>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</si>
  <si>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</si>
  <si>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</si>
  <si>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</si>
  <si>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</si>
  <si>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</si>
  <si>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</si>
  <si>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</si>
  <si>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</si>
  <si>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</si>
  <si>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</si>
  <si>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</si>
  <si>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</si>
  <si>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</si>
  <si>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</si>
  <si>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</si>
  <si>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</si>
  <si>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</si>
  <si>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</si>
  <si>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</si>
  <si>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</si>
  <si>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</si>
  <si>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</si>
  <si>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</si>
  <si>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</si>
  <si>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</si>
  <si>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</si>
  <si>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</si>
  <si>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</si>
  <si>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</si>
  <si>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</si>
  <si>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</si>
  <si>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</si>
  <si>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</si>
  <si>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</si>
  <si>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</si>
  <si>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</si>
  <si>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</si>
  <si>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</si>
  <si>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</si>
  <si>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</si>
  <si>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</si>
  <si>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</si>
  <si>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</si>
  <si>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</si>
  <si>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</si>
  <si>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</si>
  <si>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</si>
  <si>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</si>
  <si>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</si>
  <si>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</si>
  <si>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</si>
  <si>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</si>
  <si>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</si>
  <si>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</si>
  <si>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</si>
  <si>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</si>
  <si>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</si>
  <si>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</si>
  <si>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</si>
  <si>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</si>
  <si>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</si>
  <si>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</si>
  <si>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</si>
  <si>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</si>
  <si>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</si>
  <si>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</si>
  <si>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</si>
  <si>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</si>
  <si>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</si>
  <si>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</si>
  <si>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</si>
  <si>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</si>
  <si>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</si>
  <si>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</si>
  <si>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</si>
  <si>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</si>
  <si>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</si>
  <si>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</si>
  <si>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</si>
  <si>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</si>
  <si>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</si>
  <si>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</si>
  <si>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</si>
  <si>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</si>
  <si>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</si>
  <si>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</si>
  <si>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</si>
  <si>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</si>
  <si>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</si>
  <si>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</si>
  <si>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</si>
  <si>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</si>
  <si>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</si>
  <si>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</si>
  <si>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</si>
  <si>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</si>
  <si>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</si>
  <si>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</si>
  <si>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</si>
  <si>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</si>
  <si>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</si>
  <si>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</si>
  <si>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</si>
  <si>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</si>
  <si>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</si>
  <si>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</si>
  <si>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</si>
  <si>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</si>
  <si>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</si>
  <si>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</si>
  <si>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</si>
  <si>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</si>
  <si>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</si>
  <si>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</si>
  <si>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</si>
  <si>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</si>
  <si>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</si>
  <si>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</si>
  <si>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</si>
  <si>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</si>
  <si>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</si>
  <si>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</si>
  <si>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</si>
  <si>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</si>
  <si>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</si>
  <si>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</si>
  <si>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</si>
  <si>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</si>
  <si>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</si>
  <si>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</si>
  <si>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</si>
  <si>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</si>
  <si>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</si>
  <si>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</si>
  <si>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</si>
  <si>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</si>
  <si>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</si>
  <si>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</si>
  <si>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</si>
  <si>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</si>
  <si>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</si>
  <si>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</si>
  <si>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</si>
  <si>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</si>
  <si>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</si>
  <si>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</si>
  <si>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</si>
  <si>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</si>
  <si>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</si>
  <si>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</si>
  <si>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</si>
  <si>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</si>
  <si>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</si>
  <si>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</si>
  <si>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</si>
  <si>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</si>
  <si>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</si>
  <si>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</si>
  <si>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</si>
  <si>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</si>
  <si>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</si>
  <si>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</si>
  <si>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</si>
  <si>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</si>
  <si>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</si>
  <si>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</si>
  <si>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</si>
  <si>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</si>
  <si>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</si>
  <si>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</si>
  <si>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</si>
  <si>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</si>
  <si>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</si>
  <si>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</si>
  <si>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</si>
  <si>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</si>
  <si>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</si>
  <si>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</si>
  <si>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</si>
  <si>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</si>
  <si>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</si>
  <si>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</si>
  <si>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</si>
  <si>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</si>
  <si>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</si>
  <si>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</si>
  <si>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</si>
  <si>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</si>
  <si>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</si>
  <si>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</si>
  <si>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</si>
  <si>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</si>
  <si>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</si>
  <si>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</si>
  <si>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</si>
  <si>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</si>
  <si>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</si>
  <si>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</si>
  <si>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</si>
  <si>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</si>
  <si>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</si>
  <si>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</si>
  <si>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</si>
  <si>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</si>
  <si>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</si>
  <si>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</si>
  <si>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</si>
  <si>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</si>
  <si>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</si>
  <si>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</si>
  <si>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</si>
  <si>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</si>
  <si>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</si>
  <si>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</si>
  <si>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</si>
  <si>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</si>
  <si>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</si>
  <si>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</si>
  <si>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</si>
  <si>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</si>
  <si>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</si>
  <si>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</si>
  <si>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</si>
  <si>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</si>
  <si>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</si>
  <si>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</si>
  <si>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</si>
  <si>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</si>
  <si>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</si>
  <si>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</si>
  <si>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</si>
  <si>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</si>
  <si>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</si>
  <si>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</si>
  <si>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</si>
  <si>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</si>
  <si>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</si>
  <si>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</si>
  <si>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</si>
  <si>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</si>
  <si>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</si>
  <si>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</si>
  <si>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</si>
  <si>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</si>
  <si>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</si>
  <si>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</si>
  <si>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</si>
  <si>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</si>
  <si>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</si>
  <si>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</si>
  <si>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</si>
  <si>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</si>
  <si>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</si>
  <si>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</si>
  <si>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</si>
  <si>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</si>
  <si>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</si>
  <si>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</si>
  <si>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</si>
  <si>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</si>
  <si>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</si>
  <si>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</si>
  <si>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</si>
  <si>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</si>
  <si>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</si>
  <si>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</si>
  <si>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</si>
  <si>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</si>
  <si>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</si>
  <si>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</si>
  <si>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</si>
  <si>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</si>
  <si>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</si>
  <si>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</si>
  <si>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</si>
  <si>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</si>
  <si>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</si>
  <si>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</si>
  <si>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</si>
  <si>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</si>
  <si>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</si>
  <si>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</si>
  <si>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</si>
  <si>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</si>
  <si>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</si>
  <si>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</si>
  <si>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</si>
  <si>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</si>
  <si>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</si>
  <si>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</si>
  <si>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</si>
  <si>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</si>
  <si>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</si>
  <si>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</si>
  <si>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</si>
  <si>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</si>
  <si>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</si>
  <si>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</si>
  <si>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</si>
  <si>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</si>
  <si>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</si>
  <si>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</si>
  <si>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</si>
  <si>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</si>
  <si>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</si>
  <si>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</si>
  <si>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</si>
  <si>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</si>
  <si>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</si>
  <si>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</si>
  <si>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</si>
  <si>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</si>
  <si>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</si>
  <si>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</si>
  <si>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</si>
  <si>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</si>
  <si>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</si>
  <si>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</si>
  <si>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</si>
  <si>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</si>
  <si>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</si>
  <si>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</si>
  <si>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</si>
  <si>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</si>
  <si>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</si>
  <si>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</si>
  <si>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</si>
  <si>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</si>
  <si>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</si>
  <si>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</si>
  <si>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</si>
  <si>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</si>
  <si>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</si>
  <si>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</si>
  <si>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</si>
  <si>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</si>
  <si>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</si>
  <si>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</si>
  <si>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</si>
  <si>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</si>
  <si>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</si>
  <si>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</si>
  <si>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</si>
  <si>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</si>
  <si>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</si>
  <si>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</si>
  <si>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</si>
  <si>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</si>
  <si>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</si>
  <si>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</si>
  <si>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</si>
  <si>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</si>
  <si>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</si>
  <si>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</si>
  <si>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</si>
  <si>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</si>
  <si>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</si>
  <si>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</si>
  <si>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</si>
  <si>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</si>
  <si>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</si>
  <si>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</si>
  <si>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</si>
  <si>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</si>
  <si>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</si>
  <si>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</si>
  <si>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</si>
  <si>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</si>
  <si>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</si>
  <si>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</si>
  <si>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</si>
  <si>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</si>
  <si>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</si>
  <si>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</si>
  <si>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</si>
  <si>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</si>
  <si>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</si>
  <si>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</si>
  <si>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</si>
  <si>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</si>
  <si>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</si>
  <si>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</si>
  <si>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</si>
  <si>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</si>
  <si>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</si>
  <si>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</si>
  <si>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</si>
  <si>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</si>
  <si>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</si>
  <si>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</si>
  <si>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</si>
  <si>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</si>
  <si>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</si>
  <si>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</si>
  <si>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</si>
  <si>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</si>
  <si>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</si>
  <si>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</si>
  <si>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</si>
  <si>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</si>
  <si>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</si>
  <si>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</si>
  <si>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</si>
  <si>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</si>
  <si>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</si>
  <si>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</si>
  <si>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</si>
  <si>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</si>
  <si>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</si>
  <si>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</si>
  <si>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</si>
  <si>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</si>
  <si>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</si>
  <si>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</si>
  <si>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</si>
  <si>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</si>
  <si>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</si>
  <si>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</si>
  <si>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</si>
  <si>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</si>
  <si>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</si>
  <si>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</si>
  <si>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</si>
  <si>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</si>
  <si>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</si>
  <si>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</si>
  <si>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</si>
  <si>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</si>
  <si>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</si>
  <si>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</si>
  <si>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</si>
  <si>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</si>
  <si>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</si>
  <si>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</si>
  <si>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</si>
  <si>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</si>
  <si>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</si>
  <si>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</si>
  <si>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</si>
  <si>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</si>
  <si>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</si>
  <si>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</si>
  <si>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</si>
  <si>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</si>
  <si>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</si>
  <si>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</si>
  <si>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</si>
  <si>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</si>
  <si>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</si>
  <si>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</si>
  <si>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</si>
  <si>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</si>
  <si>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</si>
  <si>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</si>
  <si>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</si>
  <si>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</si>
  <si>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</si>
  <si>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</si>
  <si>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</si>
  <si>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</si>
  <si>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</si>
  <si>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</si>
  <si>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</si>
  <si>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</si>
  <si>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</si>
  <si>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</si>
  <si>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</si>
  <si>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</si>
  <si>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</si>
  <si>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</si>
  <si>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</si>
  <si>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</si>
  <si>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</si>
  <si>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</si>
  <si>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</si>
  <si>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</si>
  <si>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</si>
  <si>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</si>
  <si>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</si>
  <si>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</si>
  <si>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</si>
  <si>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</si>
  <si>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</si>
  <si>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</si>
  <si>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</si>
  <si>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</si>
  <si>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</si>
  <si>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</si>
  <si>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</si>
  <si>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</si>
  <si>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</si>
  <si>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</si>
  <si>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</si>
  <si>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</si>
  <si>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</si>
  <si>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</si>
  <si>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</si>
  <si>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</si>
  <si>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</si>
  <si>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</si>
  <si>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</si>
  <si>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</si>
  <si>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</si>
  <si>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</si>
  <si>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</si>
  <si>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</si>
  <si>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</si>
  <si>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</si>
  <si>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</si>
  <si>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</si>
  <si>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</si>
  <si>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</si>
  <si>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</si>
  <si>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</si>
  <si>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</si>
  <si>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</si>
  <si>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</si>
  <si>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</si>
  <si>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</si>
  <si>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</si>
  <si>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</si>
  <si>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</si>
  <si>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</si>
  <si>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</si>
  <si>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</si>
  <si>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</si>
  <si>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</si>
  <si>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</si>
  <si>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</si>
  <si>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</si>
  <si>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</si>
  <si>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</si>
  <si>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</si>
  <si>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</si>
  <si>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</si>
  <si>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</si>
  <si>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</si>
  <si>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</si>
  <si>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</si>
  <si>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</si>
  <si>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</si>
  <si>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</si>
  <si>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</si>
  <si>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</si>
  <si>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</si>
  <si>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</si>
  <si>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</si>
  <si>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</si>
  <si>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</si>
  <si>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</si>
  <si>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</si>
  <si>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</si>
  <si>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</si>
  <si>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</si>
  <si>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</si>
  <si>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</si>
  <si>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</si>
  <si>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</si>
  <si>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</si>
  <si>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</si>
  <si>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</si>
  <si>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</si>
  <si>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</si>
  <si>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</si>
  <si>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</si>
  <si>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</si>
  <si>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</si>
  <si>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</si>
  <si>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</si>
  <si>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</si>
  <si>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</si>
  <si>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</si>
  <si>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</si>
  <si>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</si>
  <si>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</si>
  <si>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</si>
  <si>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</si>
  <si>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</si>
  <si>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</si>
  <si>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</si>
  <si>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</si>
  <si>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</si>
  <si>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</si>
  <si>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</si>
  <si>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</si>
  <si>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</si>
  <si>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</si>
  <si>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</si>
  <si>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</si>
  <si>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</si>
  <si>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</si>
  <si>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</si>
  <si>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</si>
  <si>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</si>
  <si>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</si>
  <si>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</si>
  <si>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</si>
  <si>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</si>
  <si>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</si>
  <si>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</si>
  <si>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</si>
  <si>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</si>
  <si>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</si>
  <si>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</si>
  <si>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</si>
  <si>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</si>
  <si>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</si>
  <si>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</si>
  <si>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</si>
  <si>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</si>
  <si>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</si>
  <si>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</si>
  <si>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</si>
  <si>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</si>
  <si>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</si>
  <si>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</si>
  <si>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</si>
  <si>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</si>
  <si>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</si>
  <si>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</si>
  <si>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</si>
  <si>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</si>
  <si>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</si>
  <si>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</si>
  <si>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</si>
  <si>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</si>
  <si>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</si>
  <si>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</si>
  <si>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</si>
  <si>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</si>
  <si>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</si>
  <si>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</si>
  <si>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</si>
  <si>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</si>
  <si>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</si>
  <si>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</si>
  <si>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</si>
  <si>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</si>
  <si>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</si>
  <si>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</si>
  <si>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</si>
  <si>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</si>
  <si>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</si>
  <si>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</si>
  <si>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</si>
  <si>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</si>
  <si>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</si>
  <si>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</si>
  <si>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</si>
  <si>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</si>
  <si>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</si>
  <si>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</si>
  <si>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</si>
  <si>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</si>
  <si>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</si>
  <si>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</si>
  <si>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</si>
  <si>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</si>
  <si>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</si>
  <si>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</si>
  <si>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</si>
  <si>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</si>
  <si>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</si>
  <si>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</si>
  <si>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</si>
  <si>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</si>
  <si>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</si>
  <si>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</si>
  <si>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</si>
  <si>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</si>
  <si>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</si>
  <si>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</si>
  <si>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</si>
  <si>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</si>
  <si>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</si>
  <si>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</si>
  <si>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</si>
  <si>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</si>
  <si>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</si>
  <si>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</si>
  <si>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</si>
  <si>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</si>
  <si>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</si>
  <si>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</si>
  <si>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</si>
  <si>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</si>
  <si>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</si>
  <si>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</si>
  <si>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</si>
  <si>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</si>
  <si>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</si>
  <si>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</si>
  <si>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</si>
  <si>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</si>
  <si>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</si>
  <si>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</si>
  <si>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</si>
  <si>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</si>
  <si>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</si>
  <si>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</si>
  <si>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</si>
  <si>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</si>
  <si>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</si>
  <si>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</si>
  <si>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</si>
  <si>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</si>
  <si>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</si>
  <si>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</si>
  <si>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</si>
  <si>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</si>
  <si>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</si>
  <si>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</si>
  <si>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</si>
  <si>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</si>
  <si>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</si>
  <si>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</si>
  <si>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</si>
  <si>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</si>
  <si>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</si>
  <si>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</si>
  <si>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</si>
  <si>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</si>
  <si>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</si>
  <si>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</si>
  <si>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</si>
  <si>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</si>
  <si>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</si>
  <si>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</si>
  <si>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</si>
  <si>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</si>
  <si>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</si>
  <si>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</si>
  <si>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</si>
  <si>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</si>
  <si>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</si>
  <si>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</si>
  <si>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</si>
  <si>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</si>
  <si>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</si>
  <si>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</si>
  <si>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</si>
  <si>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</si>
  <si>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</si>
  <si>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</si>
  <si>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</si>
  <si>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</si>
  <si>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</si>
  <si>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</si>
  <si>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</si>
  <si>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</si>
  <si>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</si>
  <si>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</si>
  <si>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</si>
  <si>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</si>
  <si>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</si>
  <si>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</si>
  <si>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</si>
  <si>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</si>
  <si>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</si>
  <si>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</si>
  <si>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</si>
  <si>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</si>
  <si>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</si>
  <si>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</si>
  <si>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</si>
  <si>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</si>
  <si>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</si>
  <si>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</si>
  <si>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</si>
  <si>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</si>
  <si>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</si>
  <si>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</si>
  <si>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</si>
  <si>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</si>
  <si>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</si>
  <si>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</si>
  <si>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</si>
  <si>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</si>
  <si>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</si>
  <si>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</si>
  <si>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</si>
  <si>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</si>
  <si>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</si>
  <si>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</si>
  <si>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</si>
  <si>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</si>
  <si>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</si>
  <si>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</si>
  <si>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</si>
  <si>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</si>
  <si>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</si>
  <si>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</si>
  <si>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</si>
  <si>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</si>
  <si>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</si>
  <si>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</si>
  <si>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</si>
  <si>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</si>
  <si>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</si>
  <si>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</si>
  <si>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</si>
  <si>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</si>
  <si>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</si>
  <si>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</si>
  <si>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</si>
  <si>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</si>
  <si>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</si>
  <si>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</si>
  <si>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</si>
  <si>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</si>
  <si>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</si>
  <si>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</si>
  <si>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</si>
  <si>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</si>
  <si>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</si>
  <si>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</si>
  <si>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</si>
  <si>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</si>
  <si>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</si>
  <si>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</si>
  <si>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</si>
  <si>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</si>
  <si>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</si>
  <si>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</si>
  <si>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</si>
  <si>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</si>
  <si>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</si>
  <si>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</si>
  <si>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</si>
  <si>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</si>
  <si>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</si>
  <si>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</si>
  <si>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</si>
  <si>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</si>
  <si>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</si>
  <si>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</si>
  <si>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</si>
  <si>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</si>
  <si>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</si>
  <si>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</si>
  <si>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</si>
  <si>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</si>
  <si>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</si>
  <si>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</si>
  <si>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</si>
  <si>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</si>
  <si>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</si>
  <si>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</si>
  <si>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</si>
  <si>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</si>
  <si>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</si>
  <si>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</si>
  <si>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</si>
  <si>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</si>
  <si>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</si>
  <si>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</si>
  <si>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</si>
  <si>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</si>
  <si>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</si>
  <si>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</si>
  <si>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</si>
  <si>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</si>
  <si>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</si>
  <si>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</si>
  <si>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</si>
  <si>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</si>
  <si>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</si>
  <si>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</si>
  <si>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</si>
  <si>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</si>
  <si>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</si>
  <si>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</si>
  <si>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</si>
  <si>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</si>
  <si>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</si>
  <si>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</si>
  <si>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</si>
  <si>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</si>
  <si>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</si>
  <si>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</si>
  <si>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</si>
  <si>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</si>
  <si>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</si>
  <si>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</si>
  <si>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</si>
  <si>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</si>
  <si>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</si>
  <si>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</si>
  <si>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</si>
  <si>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</si>
  <si>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</si>
  <si>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</si>
  <si>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</si>
  <si>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</si>
  <si>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</si>
  <si>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</si>
  <si>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</si>
  <si>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</si>
  <si>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</si>
  <si>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</si>
  <si>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</si>
  <si>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</si>
  <si>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</si>
  <si>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</si>
  <si>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</si>
  <si>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</si>
  <si>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</si>
  <si>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</si>
  <si>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</si>
  <si>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</si>
  <si>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</si>
  <si>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</si>
  <si>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</si>
  <si>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</si>
  <si>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</si>
  <si>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</si>
  <si>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</si>
  <si>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</si>
  <si>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</si>
  <si>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</si>
  <si>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</si>
  <si>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</si>
  <si>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</si>
  <si>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</si>
  <si>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</si>
  <si>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</si>
  <si>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</si>
  <si>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</si>
  <si>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</si>
  <si>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</si>
  <si>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</si>
  <si>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</si>
  <si>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</si>
  <si>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</si>
  <si>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</si>
  <si>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</si>
  <si>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</si>
  <si>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</si>
  <si>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</si>
  <si>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</si>
  <si>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</si>
  <si>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</si>
  <si>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</si>
  <si>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</si>
  <si>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</si>
  <si>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</si>
  <si>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</si>
  <si>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</si>
  <si>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</si>
  <si>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</si>
  <si>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</si>
  <si>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</si>
  <si>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</si>
  <si>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</si>
  <si>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</si>
  <si>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</si>
  <si>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</si>
  <si>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</si>
  <si>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</si>
  <si>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</si>
  <si>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</si>
  <si>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</si>
  <si>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</si>
  <si>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</si>
  <si>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</si>
  <si>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</si>
  <si>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</si>
  <si>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</si>
  <si>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</si>
  <si>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</si>
  <si>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</si>
  <si>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</si>
  <si>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</si>
  <si>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</si>
  <si>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</si>
  <si>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</si>
  <si>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</si>
  <si>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</si>
  <si>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</si>
  <si>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</si>
  <si>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</si>
  <si>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</si>
  <si>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</si>
  <si>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</si>
  <si>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</si>
  <si>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</si>
  <si>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</si>
  <si>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</si>
  <si>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</si>
  <si>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</si>
  <si>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</si>
  <si>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</si>
  <si>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</si>
  <si>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</si>
  <si>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</si>
  <si>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</si>
  <si>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</si>
  <si>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</si>
  <si>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</si>
  <si>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</si>
  <si>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</si>
  <si>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</si>
  <si>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</si>
  <si>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</si>
  <si>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</si>
  <si>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</si>
  <si>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</si>
  <si>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</si>
  <si>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</si>
  <si>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</si>
  <si>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</si>
  <si>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</si>
  <si>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</si>
  <si>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</si>
  <si>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</si>
  <si>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</si>
  <si>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</si>
  <si>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</si>
  <si>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</si>
  <si>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</si>
  <si>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</si>
  <si>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</si>
  <si>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</si>
  <si>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</si>
  <si>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</si>
  <si>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</si>
  <si>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</si>
  <si>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</si>
  <si>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</si>
  <si>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</si>
  <si>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</si>
  <si>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</si>
  <si>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</si>
  <si>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</si>
  <si>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</si>
  <si>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</si>
  <si>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</si>
  <si>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</si>
  <si>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</si>
  <si>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</si>
  <si>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</si>
  <si>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</si>
  <si>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</si>
  <si>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</si>
  <si>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</si>
  <si>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</si>
  <si>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</si>
  <si>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</si>
  <si>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</si>
  <si>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</si>
  <si>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</si>
  <si>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</si>
  <si>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</si>
  <si>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</si>
  <si>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</si>
  <si>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</si>
  <si>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</si>
  <si>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</si>
  <si>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</si>
  <si>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</si>
  <si>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</si>
  <si>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</si>
  <si>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</si>
  <si>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</si>
  <si>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</si>
  <si>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</si>
  <si>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</si>
  <si>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</si>
  <si>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</si>
  <si>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</si>
  <si>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</si>
  <si>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</si>
  <si>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</si>
  <si>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</si>
  <si>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</si>
  <si>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</si>
  <si>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</si>
  <si>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</si>
  <si>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</si>
  <si>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</si>
  <si>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</si>
  <si>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</si>
  <si>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</si>
  <si>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</si>
  <si>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</si>
  <si>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</si>
  <si>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</si>
  <si>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</si>
  <si>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</si>
  <si>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</si>
  <si>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</si>
  <si>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</si>
  <si>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</si>
  <si>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</si>
  <si>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</si>
  <si>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</si>
  <si>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</si>
  <si>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</si>
  <si>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</si>
  <si>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</si>
  <si>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</si>
  <si>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</si>
  <si>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</si>
  <si>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</si>
  <si>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</si>
  <si>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</si>
  <si>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</si>
  <si>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</si>
  <si>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</si>
  <si>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</si>
  <si>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</si>
  <si>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</si>
  <si>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</si>
  <si>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</si>
  <si>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</si>
  <si>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</si>
  <si>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</si>
  <si>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</si>
  <si>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</si>
  <si>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</si>
  <si>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</si>
  <si>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</si>
  <si>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</si>
  <si>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</si>
  <si>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</si>
  <si>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</si>
  <si>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</si>
  <si>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</si>
  <si>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</si>
  <si>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</si>
  <si>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</si>
  <si>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</si>
  <si>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</si>
  <si>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</si>
  <si>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</si>
  <si>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</si>
  <si>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</si>
  <si>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</si>
  <si>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</si>
  <si>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</si>
  <si>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</si>
  <si>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</si>
  <si>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</si>
  <si>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</si>
  <si>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</si>
  <si>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</si>
  <si>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</si>
  <si>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</si>
  <si>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</si>
  <si>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</si>
  <si>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</si>
  <si>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</si>
  <si>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</si>
  <si>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</si>
  <si>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</si>
  <si>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</si>
  <si>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</si>
  <si>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</si>
  <si>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</si>
  <si>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</si>
  <si>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</si>
  <si>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</si>
  <si>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</si>
  <si>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</si>
  <si>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</si>
  <si>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</si>
  <si>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</si>
  <si>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</si>
  <si>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</si>
  <si>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</si>
  <si>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</si>
  <si>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</si>
  <si>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</si>
  <si>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</si>
  <si>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</si>
  <si>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</si>
  <si>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</si>
  <si>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</si>
  <si>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</si>
  <si>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</si>
  <si>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</si>
  <si>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</si>
  <si>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</si>
  <si>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</si>
  <si>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</si>
  <si>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</si>
  <si>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</si>
  <si>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</si>
  <si>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</si>
  <si>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</si>
  <si>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</si>
  <si>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</si>
  <si>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</si>
  <si>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</si>
  <si>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</si>
  <si>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</si>
  <si>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</si>
  <si>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</si>
  <si>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</si>
  <si>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</si>
  <si>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</si>
  <si>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</si>
  <si>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</si>
  <si>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</si>
  <si>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</si>
  <si>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</si>
  <si>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</si>
  <si>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</si>
  <si>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</si>
  <si>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</si>
  <si>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</si>
  <si>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</si>
  <si>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</si>
  <si>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</si>
  <si>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</si>
  <si>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</si>
  <si>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</si>
  <si>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</si>
  <si>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</si>
  <si>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</si>
  <si>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</si>
  <si>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</si>
  <si>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</si>
  <si>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</si>
  <si>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</si>
  <si>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</si>
  <si>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</si>
  <si>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</si>
  <si>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</si>
  <si>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</si>
  <si>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</si>
  <si>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</si>
  <si>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</si>
  <si>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</si>
  <si>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</si>
  <si>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</si>
  <si>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</si>
  <si>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</si>
  <si>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</si>
  <si>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</si>
  <si>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</si>
  <si>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</si>
  <si>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</si>
  <si>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</si>
  <si>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</si>
  <si>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</si>
  <si>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</si>
  <si>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</si>
  <si>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</si>
  <si>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</si>
  <si>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</si>
  <si>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</si>
  <si>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</si>
  <si>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</si>
  <si>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</si>
  <si>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</si>
  <si>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</si>
  <si>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</si>
  <si>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</si>
  <si>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</si>
  <si>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</si>
  <si>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</si>
  <si>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</si>
  <si>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</si>
  <si>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</si>
  <si>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</si>
  <si>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</si>
  <si>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</si>
  <si>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</si>
  <si>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</si>
  <si>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</si>
  <si>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</si>
  <si>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</si>
  <si>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</si>
  <si>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</si>
  <si>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</si>
  <si>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</si>
  <si>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</si>
  <si>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</si>
  <si>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</si>
  <si>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</si>
  <si>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</si>
  <si>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</si>
  <si>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</si>
  <si>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</si>
  <si>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</si>
  <si>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</si>
  <si>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</si>
  <si>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</si>
  <si>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</si>
  <si>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</si>
  <si>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</si>
  <si>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</si>
  <si>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</si>
  <si>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</si>
  <si>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</si>
  <si>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</si>
  <si>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</si>
  <si>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</si>
  <si>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</si>
  <si>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</si>
  <si>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</si>
  <si>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</si>
  <si>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</si>
  <si>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</si>
  <si>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</si>
  <si>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</si>
  <si>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</si>
  <si>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</si>
  <si>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</si>
  <si>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</si>
  <si>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</si>
  <si>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</si>
  <si>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</si>
  <si>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</si>
  <si>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</si>
  <si>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</si>
  <si>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</si>
  <si>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</si>
  <si>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</si>
  <si>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</si>
  <si>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</si>
  <si>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</si>
  <si>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</si>
  <si>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</si>
  <si>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</si>
  <si>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</si>
  <si>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</si>
  <si>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</si>
  <si>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</si>
  <si>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</si>
  <si>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</si>
  <si>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</si>
  <si>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</si>
  <si>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</si>
  <si>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</si>
  <si>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</si>
  <si>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</si>
  <si>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</si>
  <si>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</si>
  <si>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</si>
  <si>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</si>
  <si>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</si>
  <si>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</si>
  <si>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</si>
  <si>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</si>
  <si>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</si>
  <si>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</si>
  <si>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</si>
  <si>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</si>
  <si>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</si>
  <si>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</si>
  <si>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</si>
  <si>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</si>
  <si>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</si>
  <si>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</si>
  <si>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</si>
  <si>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</si>
  <si>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</si>
  <si>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</si>
  <si>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</si>
  <si>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</si>
  <si>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</si>
  <si>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</si>
  <si>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</si>
  <si>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</si>
  <si>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</si>
  <si>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</si>
  <si>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</si>
  <si>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</si>
  <si>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</si>
  <si>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</si>
  <si>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</si>
  <si>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</si>
  <si>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</si>
  <si>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</si>
  <si>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</si>
  <si>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</si>
  <si>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</si>
  <si>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</si>
  <si>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</si>
  <si>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</si>
  <si>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</si>
  <si>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</si>
  <si>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</si>
  <si>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</si>
  <si>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</si>
  <si>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</si>
  <si>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</si>
  <si>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</si>
  <si>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</si>
  <si>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</si>
  <si>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</si>
  <si>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</si>
  <si>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</si>
  <si>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</si>
  <si>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</si>
  <si>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</si>
  <si>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</si>
  <si>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</si>
  <si>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</si>
  <si>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</si>
  <si>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</si>
  <si>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</si>
  <si>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</si>
  <si>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</si>
  <si>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</si>
  <si>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</si>
  <si>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</si>
  <si>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</si>
  <si>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</si>
  <si>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</si>
  <si>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</si>
  <si>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</si>
  <si>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</si>
  <si>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</si>
  <si>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</si>
  <si>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</si>
  <si>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</si>
  <si>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</si>
  <si>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</si>
  <si>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</si>
  <si>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</si>
  <si>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</si>
  <si>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</si>
  <si>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</si>
  <si>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</si>
  <si>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</si>
  <si>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</si>
  <si>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</si>
  <si>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</si>
  <si>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</si>
  <si>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</si>
  <si>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</si>
  <si>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</si>
  <si>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</si>
  <si>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</si>
  <si>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</si>
  <si>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</si>
  <si>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</si>
  <si>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</si>
  <si>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</si>
  <si>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</si>
  <si>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</si>
  <si>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</si>
  <si>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</si>
  <si>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</si>
  <si>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</si>
  <si>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</si>
  <si>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</si>
  <si>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</si>
  <si>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</si>
  <si>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</si>
  <si>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</si>
  <si>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</si>
  <si>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</si>
  <si>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</si>
  <si>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</si>
  <si>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</si>
  <si>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</si>
  <si>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</si>
  <si>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</si>
  <si>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</si>
  <si>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</si>
  <si>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</si>
  <si>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</si>
  <si>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</si>
  <si>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</si>
  <si>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</si>
  <si>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</si>
  <si>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</si>
  <si>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</si>
  <si>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</si>
  <si>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</si>
  <si>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</si>
  <si>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</si>
  <si>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</si>
  <si>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</si>
  <si>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</si>
  <si>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</si>
  <si>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</si>
  <si>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</si>
  <si>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</si>
  <si>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</si>
  <si>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</si>
  <si>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</si>
  <si>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</si>
  <si>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</si>
  <si>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</si>
  <si>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</si>
  <si>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</si>
  <si>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</si>
  <si>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</si>
  <si>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</si>
  <si>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</si>
  <si>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</si>
  <si>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</si>
  <si>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</si>
  <si>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</si>
  <si>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</si>
  <si>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</si>
  <si>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</si>
  <si>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</si>
  <si>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</si>
  <si>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</si>
  <si>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</si>
  <si>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</si>
  <si>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</si>
  <si>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</si>
  <si>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</si>
  <si>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</si>
  <si>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</si>
  <si>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</si>
  <si>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</si>
  <si>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</si>
  <si>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</si>
  <si>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</si>
  <si>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</si>
  <si>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</si>
  <si>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</si>
  <si>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</si>
  <si>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</si>
  <si>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</si>
  <si>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</si>
  <si>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</si>
  <si>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</si>
  <si>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</si>
  <si>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</si>
  <si>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</si>
  <si>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</si>
  <si>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</si>
  <si>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</si>
  <si>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</si>
  <si>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</si>
  <si>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</si>
  <si>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</si>
  <si>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</si>
  <si>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</si>
  <si>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</si>
  <si>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</si>
  <si>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</si>
  <si>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</si>
  <si>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</si>
  <si>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</si>
  <si>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</si>
  <si>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</si>
  <si>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</si>
  <si>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</si>
  <si>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</si>
  <si>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</si>
  <si>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</si>
  <si>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</si>
  <si>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</si>
  <si>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</si>
  <si>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</si>
  <si>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</si>
  <si>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</si>
  <si>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</si>
  <si>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</si>
  <si>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</si>
  <si>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</si>
  <si>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</si>
  <si>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</si>
  <si>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</si>
  <si>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</si>
  <si>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</si>
  <si>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</si>
  <si>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</si>
  <si>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</si>
  <si>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</si>
  <si>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</si>
  <si>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</si>
  <si>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</si>
  <si>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</si>
  <si>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</si>
  <si>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</si>
  <si>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</si>
  <si>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</si>
  <si>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</si>
  <si>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</si>
  <si>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</si>
  <si>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</si>
  <si>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</si>
  <si>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</si>
  <si>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</si>
  <si>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</si>
  <si>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</si>
  <si>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</si>
  <si>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</si>
  <si>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</si>
  <si>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</si>
  <si>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</si>
  <si>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</si>
  <si>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</si>
  <si>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</si>
  <si>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</si>
  <si>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</si>
  <si>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</si>
  <si>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</si>
  <si>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</si>
  <si>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</si>
  <si>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</si>
  <si>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</si>
  <si>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</si>
  <si>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</si>
  <si>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</si>
  <si>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</si>
  <si>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</si>
  <si>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</si>
  <si>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</si>
  <si>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</si>
  <si>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</si>
  <si>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</si>
  <si>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</si>
  <si>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</si>
  <si>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</si>
  <si>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</si>
  <si>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</si>
  <si>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</si>
  <si>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</si>
  <si>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</si>
  <si>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</si>
  <si>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</si>
  <si>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</si>
  <si>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</si>
  <si>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</si>
  <si>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</si>
  <si>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</si>
  <si>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</si>
  <si>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</si>
  <si>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</si>
  <si>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</si>
  <si>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</si>
  <si>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</si>
  <si>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</si>
  <si>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</si>
  <si>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</si>
  <si>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</si>
  <si>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</si>
  <si>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</si>
  <si>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</si>
  <si>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</si>
  <si>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</si>
  <si>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</si>
  <si>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</si>
  <si>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</si>
  <si>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</si>
  <si>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</si>
  <si>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</si>
  <si>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</si>
  <si>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</si>
  <si>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</si>
  <si>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</si>
  <si>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</si>
  <si>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</si>
  <si>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</si>
  <si>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</si>
  <si>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</si>
  <si>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</si>
  <si>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</si>
  <si>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</si>
  <si>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</si>
  <si>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</si>
  <si>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</si>
  <si>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</si>
  <si>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</si>
  <si>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</si>
  <si>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</si>
  <si>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</si>
  <si>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</si>
  <si>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</si>
  <si>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</si>
  <si>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</si>
  <si>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</si>
  <si>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</si>
  <si>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</si>
  <si>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</si>
  <si>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</si>
  <si>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</si>
  <si>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</si>
  <si>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</si>
  <si>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</si>
  <si>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</si>
  <si>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</si>
  <si>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</si>
  <si>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</si>
  <si>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</si>
  <si>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</si>
  <si>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</si>
  <si>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</si>
  <si>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</si>
  <si>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</si>
  <si>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</si>
  <si>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</si>
  <si>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</si>
  <si>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</si>
  <si>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</si>
  <si>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</si>
  <si>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</si>
  <si>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</si>
  <si>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</si>
  <si>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</si>
  <si>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</si>
  <si>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</si>
  <si>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</si>
  <si>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</si>
  <si>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</si>
  <si>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</si>
  <si>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</si>
  <si>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</si>
  <si>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</si>
  <si>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</si>
  <si>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</si>
  <si>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</si>
  <si>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</si>
  <si>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</si>
  <si>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</si>
  <si>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</si>
  <si>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</si>
  <si>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</si>
  <si>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</si>
  <si>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</si>
  <si>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</si>
  <si>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</si>
  <si>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</si>
  <si>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</si>
  <si>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</si>
  <si>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</si>
  <si>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</si>
  <si>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</si>
  <si>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</si>
  <si>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</si>
  <si>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</si>
  <si>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</si>
  <si>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</si>
  <si>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</si>
  <si>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</si>
  <si>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</si>
  <si>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</si>
  <si>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</si>
  <si>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</si>
  <si>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</si>
  <si>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</si>
  <si>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</si>
  <si>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</si>
  <si>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</si>
  <si>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</si>
  <si>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</si>
  <si>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</si>
  <si>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</si>
  <si>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</si>
  <si>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</si>
  <si>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</si>
  <si>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</si>
  <si>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</si>
  <si>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</si>
  <si>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</si>
  <si>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</si>
  <si>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</si>
  <si>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</si>
  <si>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</si>
  <si>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</si>
  <si>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</si>
  <si>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</si>
  <si>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</si>
  <si>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</si>
  <si>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</si>
  <si>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</si>
  <si>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</si>
  <si>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</si>
  <si>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</si>
  <si>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</si>
  <si>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</si>
  <si>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</si>
  <si>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</si>
  <si>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</si>
  <si>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</si>
  <si>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</si>
  <si>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</si>
  <si>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</si>
  <si>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</si>
  <si>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</si>
  <si>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</si>
  <si>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</si>
  <si>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</si>
  <si>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</si>
  <si>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</si>
  <si>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</si>
  <si>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</si>
  <si>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</si>
  <si>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</si>
  <si>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</si>
  <si>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</si>
  <si>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</si>
  <si>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</si>
  <si>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</si>
  <si>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</si>
  <si>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</si>
  <si>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</si>
  <si>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</si>
  <si>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</si>
  <si>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</si>
  <si>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</si>
  <si>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</si>
  <si>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</si>
  <si>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</si>
  <si>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</si>
  <si>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</si>
  <si>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</si>
  <si>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</si>
  <si>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</si>
  <si>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</si>
  <si>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</si>
  <si>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</si>
  <si>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</si>
  <si>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</si>
  <si>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</si>
  <si>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</si>
  <si>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</si>
  <si>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</si>
  <si>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</si>
  <si>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</si>
  <si>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</si>
  <si>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</si>
  <si>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</si>
  <si>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</si>
  <si>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</si>
  <si>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</si>
  <si>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</si>
  <si>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</si>
  <si>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</si>
  <si>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</si>
  <si>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</si>
  <si>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</si>
  <si>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</si>
  <si>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</si>
  <si>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</si>
  <si>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</si>
  <si>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</si>
  <si>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</si>
  <si>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</si>
  <si>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</si>
  <si>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</si>
  <si>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</si>
  <si>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</si>
  <si>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</si>
  <si>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</si>
  <si>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</si>
  <si>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</si>
  <si>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</si>
  <si>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</si>
  <si>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</si>
  <si>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</si>
  <si>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</si>
  <si>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</si>
  <si>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</si>
  <si>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</si>
  <si>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</si>
  <si>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</si>
  <si>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</si>
  <si>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</si>
  <si>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</si>
  <si>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</si>
  <si>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</si>
  <si>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</si>
  <si>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</si>
  <si>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</si>
  <si>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</si>
  <si>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</si>
  <si>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</si>
  <si>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</si>
  <si>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</si>
  <si>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</si>
  <si>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</si>
  <si>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</si>
  <si>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</si>
  <si>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</si>
  <si>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</si>
  <si>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</si>
  <si>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</si>
  <si>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</si>
  <si>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</si>
  <si>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</si>
  <si>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</si>
  <si>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</si>
  <si>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</si>
  <si>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</si>
  <si>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</si>
  <si>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</si>
  <si>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</si>
  <si>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</si>
  <si>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</si>
  <si>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</si>
  <si>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</si>
  <si>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</si>
  <si>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</si>
  <si>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</si>
  <si>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</si>
  <si>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</si>
  <si>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</si>
  <si>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</si>
  <si>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</si>
  <si>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</si>
  <si>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</si>
  <si>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</si>
  <si>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</si>
  <si>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</si>
  <si>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</si>
  <si>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</si>
  <si>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</si>
  <si>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</si>
  <si>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</si>
  <si>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</si>
  <si>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</si>
  <si>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</si>
  <si>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</si>
  <si>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</si>
  <si>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</si>
  <si>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</si>
  <si>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</si>
  <si>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</si>
  <si>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</si>
  <si>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</si>
  <si>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</si>
  <si>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</si>
  <si>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</si>
  <si>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</si>
  <si>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</si>
  <si>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</si>
  <si>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</si>
  <si>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</si>
  <si>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</si>
  <si>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</si>
  <si>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</si>
  <si>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</si>
  <si>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</si>
  <si>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</si>
  <si>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</si>
  <si>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</si>
  <si>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</si>
  <si>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</si>
  <si>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</si>
  <si>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</si>
  <si>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</si>
  <si>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</si>
  <si>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</si>
  <si>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</si>
  <si>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</si>
  <si>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</si>
  <si>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</si>
  <si>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</si>
  <si>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</si>
  <si>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</si>
  <si>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</si>
  <si>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</si>
  <si>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</si>
  <si>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</si>
  <si>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</si>
  <si>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</si>
  <si>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</si>
  <si>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</si>
  <si>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</si>
  <si>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</si>
  <si>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</si>
  <si>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</si>
  <si>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</si>
  <si>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</si>
  <si>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</si>
  <si>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</si>
  <si>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</si>
  <si>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</si>
  <si>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</si>
  <si>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</si>
  <si>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</si>
  <si>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</si>
  <si>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</si>
  <si>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</si>
  <si>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</si>
  <si>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</si>
  <si>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</si>
  <si>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</si>
  <si>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</si>
  <si>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</si>
  <si>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</si>
  <si>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</si>
  <si>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</si>
  <si>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</si>
  <si>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</si>
  <si>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</si>
  <si>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</si>
  <si>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</si>
  <si>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</si>
  <si>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</si>
  <si>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</si>
  <si>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</si>
  <si>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</si>
  <si>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</si>
  <si>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</si>
  <si>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</si>
  <si>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</si>
  <si>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</si>
  <si>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</si>
  <si>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</si>
  <si>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</si>
  <si>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</si>
  <si>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</si>
  <si>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</si>
  <si>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</si>
  <si>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</si>
  <si>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</si>
  <si>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</si>
  <si>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</si>
  <si>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</si>
  <si>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</si>
  <si>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</si>
  <si>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</si>
  <si>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</si>
  <si>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</si>
  <si>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</si>
  <si>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</si>
  <si>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</si>
  <si>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</si>
  <si>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</si>
  <si>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</si>
  <si>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</si>
  <si>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</si>
  <si>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</si>
  <si>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</si>
  <si>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</si>
  <si>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</si>
  <si>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</si>
  <si>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</si>
  <si>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</si>
  <si>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</si>
  <si>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</si>
  <si>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</si>
  <si>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</si>
  <si>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</si>
  <si>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</si>
  <si>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</si>
  <si>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</si>
  <si>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</si>
  <si>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</si>
  <si>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</si>
  <si>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</si>
  <si>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</si>
  <si>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</si>
  <si>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</si>
  <si>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</si>
  <si>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</si>
  <si>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</si>
  <si>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</si>
  <si>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</si>
  <si>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</si>
  <si>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</si>
  <si>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</si>
  <si>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</si>
  <si>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</si>
  <si>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</si>
  <si>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</si>
  <si>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</si>
  <si>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</si>
  <si>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</si>
  <si>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</si>
  <si>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</si>
  <si>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</si>
  <si>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</si>
  <si>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</si>
  <si>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</si>
  <si>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</si>
  <si>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</si>
  <si>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</si>
  <si>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</si>
  <si>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</si>
  <si>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</si>
  <si>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</si>
  <si>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</si>
  <si>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</si>
  <si>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</si>
  <si>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</si>
  <si>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</si>
  <si>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</si>
  <si>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</si>
  <si>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</si>
  <si>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</si>
  <si>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</si>
  <si>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</si>
  <si>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</si>
  <si>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</si>
  <si>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</si>
  <si>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</si>
  <si>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</si>
  <si>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</si>
  <si>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</si>
  <si>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</si>
  <si>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</si>
  <si>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</si>
  <si>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</si>
  <si>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</si>
  <si>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</si>
  <si>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</si>
  <si>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</si>
  <si>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</si>
  <si>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</si>
  <si>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</si>
  <si>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</si>
  <si>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</si>
  <si>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</si>
  <si>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</si>
  <si>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</si>
  <si>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</si>
  <si>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</si>
  <si>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</si>
  <si>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</si>
  <si>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</si>
  <si>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</si>
  <si>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</si>
  <si>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</si>
  <si>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</si>
  <si>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</si>
  <si>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</si>
  <si>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</si>
  <si>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</si>
  <si>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</si>
  <si>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</si>
  <si>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</si>
  <si>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</si>
  <si>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</si>
  <si>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</si>
  <si>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</si>
  <si>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</si>
  <si>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</si>
  <si>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</si>
  <si>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</si>
  <si>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</si>
  <si>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</si>
  <si>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</si>
  <si>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</si>
  <si>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</si>
  <si>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</si>
  <si>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</si>
  <si>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</si>
  <si>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</si>
  <si>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</si>
  <si>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</si>
  <si>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</si>
  <si>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</si>
  <si>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</si>
  <si>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</si>
  <si>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</si>
  <si>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</si>
  <si>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</si>
  <si>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</si>
  <si>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</si>
  <si>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</si>
  <si>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</si>
  <si>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</si>
  <si>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</si>
  <si>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</si>
  <si>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</si>
  <si>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</si>
  <si>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</si>
  <si>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</si>
  <si>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</si>
  <si>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</si>
  <si>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</si>
  <si>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</si>
  <si>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</si>
  <si>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</si>
  <si>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</si>
  <si>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</si>
  <si>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</si>
  <si>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</si>
  <si>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</si>
  <si>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</si>
  <si>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</si>
  <si>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</si>
  <si>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</si>
  <si>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</si>
  <si>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</si>
  <si>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</si>
  <si>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</si>
  <si>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</si>
  <si>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</si>
  <si>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</si>
  <si>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</si>
  <si>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</si>
  <si>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</si>
  <si>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</si>
  <si>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</si>
  <si>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</si>
  <si>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</si>
  <si>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</si>
  <si>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</si>
  <si>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</si>
  <si>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</si>
  <si>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</si>
  <si>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</si>
  <si>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</si>
  <si>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</si>
  <si>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</si>
  <si>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</si>
  <si>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</si>
  <si>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</si>
  <si>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</si>
  <si>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</si>
  <si>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</si>
  <si>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</si>
  <si>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</si>
  <si>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</si>
  <si>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</si>
  <si>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</si>
  <si>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</si>
  <si>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</si>
  <si>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</si>
  <si>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</si>
  <si>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</si>
  <si>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</si>
  <si>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</si>
  <si>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</si>
  <si>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</si>
  <si>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</si>
  <si>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</si>
  <si>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</si>
  <si>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</si>
  <si>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</si>
  <si>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</si>
  <si>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</si>
  <si>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</si>
  <si>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</si>
  <si>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</si>
  <si>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</si>
  <si>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</si>
  <si>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</si>
  <si>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</si>
  <si>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</si>
  <si>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</si>
  <si>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</si>
  <si>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</si>
  <si>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</si>
  <si>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</si>
  <si>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</si>
  <si>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</si>
  <si>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</si>
  <si>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</si>
  <si>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</si>
  <si>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</si>
  <si>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</si>
  <si>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</si>
  <si>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</si>
  <si>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</si>
  <si>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</si>
  <si>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</si>
  <si>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</si>
  <si>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</si>
  <si>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</si>
  <si>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</si>
  <si>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</si>
  <si>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</si>
  <si>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</si>
  <si>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</si>
  <si>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</si>
  <si>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</si>
  <si>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</si>
  <si>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</si>
  <si>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</si>
  <si>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</si>
  <si>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</si>
  <si>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</si>
  <si>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</si>
  <si>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</si>
  <si>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</si>
  <si>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</si>
  <si>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</si>
  <si>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</si>
  <si>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</si>
  <si>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</si>
  <si>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</si>
  <si>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</si>
  <si>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</si>
  <si>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</si>
  <si>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</si>
  <si>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</si>
  <si>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</si>
  <si>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</si>
  <si>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</si>
  <si>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</si>
  <si>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</si>
  <si>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</si>
  <si>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</si>
  <si>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</si>
  <si>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</si>
  <si>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</si>
  <si>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</si>
  <si>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</si>
  <si>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</si>
  <si>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</si>
  <si>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</si>
  <si>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</si>
  <si>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</si>
  <si>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</si>
  <si>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</si>
  <si>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</si>
  <si>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</si>
  <si>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</si>
  <si>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</si>
  <si>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</si>
  <si>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</si>
  <si>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</si>
  <si>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</si>
  <si>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</si>
  <si>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</si>
  <si>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</si>
  <si>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</si>
  <si>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</si>
  <si>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</si>
  <si>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</si>
  <si>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</si>
  <si>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</si>
  <si>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</si>
  <si>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</si>
  <si>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</si>
  <si>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</si>
  <si>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</si>
  <si>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</si>
  <si>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</si>
  <si>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</si>
  <si>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</si>
  <si>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</si>
  <si>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</si>
  <si>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</si>
  <si>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</si>
  <si>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</si>
  <si>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</si>
  <si>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</si>
  <si>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</si>
  <si>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</si>
  <si>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</si>
  <si>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</si>
  <si>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</si>
  <si>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</si>
  <si>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</si>
  <si>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</si>
  <si>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</si>
  <si>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</si>
  <si>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</si>
  <si>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</si>
  <si>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</si>
  <si>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</si>
  <si>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</si>
  <si>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</si>
  <si>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</si>
  <si>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</si>
  <si>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</si>
  <si>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</si>
  <si>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</si>
  <si>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</si>
  <si>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</si>
  <si>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</si>
  <si>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</si>
  <si>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</si>
  <si>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</si>
  <si>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</si>
  <si>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</si>
  <si>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</si>
  <si>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</si>
  <si>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</si>
  <si>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</si>
  <si>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</si>
  <si>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</si>
  <si>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</si>
  <si>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</si>
  <si>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</si>
  <si>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</si>
  <si>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</si>
  <si>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</si>
  <si>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</si>
  <si>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</si>
  <si>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</si>
  <si>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</si>
  <si>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</si>
  <si>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</si>
  <si>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</si>
  <si>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</si>
  <si>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</si>
  <si>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</si>
  <si>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</si>
  <si>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</si>
  <si>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</si>
  <si>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</si>
  <si>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</si>
  <si>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</si>
  <si>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</si>
  <si>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</si>
  <si>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</si>
  <si>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</si>
  <si>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</si>
  <si>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</si>
  <si>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</si>
  <si>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</si>
  <si>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</si>
  <si>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</si>
  <si>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</si>
  <si>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</si>
  <si>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</si>
  <si>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</si>
  <si>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</si>
  <si>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</si>
  <si>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</si>
  <si>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</si>
  <si>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</si>
  <si>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</si>
  <si>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</si>
  <si>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</si>
  <si>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</si>
  <si>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</si>
  <si>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</si>
  <si>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</si>
  <si>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</si>
  <si>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</si>
  <si>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</si>
  <si>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</si>
  <si>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</si>
  <si>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</si>
  <si>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</si>
  <si>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</si>
  <si>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</si>
  <si>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</si>
  <si>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</si>
  <si>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</si>
  <si>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</si>
  <si>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</si>
  <si>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</si>
  <si>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</si>
  <si>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</si>
  <si>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</si>
  <si>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</si>
  <si>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</si>
  <si>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</si>
  <si>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</si>
  <si>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</si>
  <si>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</si>
  <si>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</si>
  <si>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</si>
  <si>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</si>
  <si>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</si>
  <si>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</si>
  <si>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</si>
  <si>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</si>
  <si>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</si>
  <si>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</si>
  <si>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</si>
  <si>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</si>
  <si>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</si>
  <si>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</si>
  <si>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</si>
  <si>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</si>
  <si>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</si>
  <si>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</si>
  <si>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</si>
  <si>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</si>
  <si>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</si>
  <si>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</si>
  <si>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</si>
  <si>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</si>
  <si>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</si>
  <si>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</si>
  <si>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</si>
  <si>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</si>
  <si>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</si>
  <si>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</si>
  <si>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</si>
  <si>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</si>
  <si>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</si>
  <si>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</si>
  <si>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</si>
  <si>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</si>
  <si>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</si>
  <si>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</si>
  <si>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</si>
  <si>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</si>
  <si>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</si>
  <si>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</si>
  <si>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</si>
  <si>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</si>
  <si>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</si>
  <si>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</si>
  <si>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</si>
  <si>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</si>
  <si>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</si>
  <si>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</si>
  <si>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</si>
  <si>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</si>
  <si>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</si>
  <si>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</si>
  <si>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</si>
  <si>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</si>
  <si>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</si>
  <si>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</si>
  <si>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</si>
  <si>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</si>
  <si>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</si>
  <si>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</si>
  <si>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</si>
  <si>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</si>
  <si>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</si>
  <si>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</si>
  <si>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</si>
  <si>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</si>
  <si>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</si>
  <si>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</si>
  <si>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</si>
  <si>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</si>
  <si>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</si>
  <si>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</si>
  <si>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</si>
  <si>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</si>
  <si>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</si>
  <si>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</si>
  <si>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</si>
  <si>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</si>
  <si>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</si>
  <si>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</si>
  <si>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</si>
  <si>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</si>
  <si>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</si>
  <si>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</si>
  <si>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</si>
  <si>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</si>
  <si>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</si>
  <si>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</si>
  <si>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</si>
  <si>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</si>
  <si>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</si>
  <si>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</si>
  <si>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</si>
  <si>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</si>
  <si>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</si>
  <si>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</si>
  <si>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</si>
  <si>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</si>
  <si>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</si>
  <si>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</si>
  <si>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</si>
  <si>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</si>
  <si>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</si>
  <si>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</si>
  <si>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</si>
  <si>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</si>
  <si>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</si>
  <si>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</si>
  <si>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</si>
  <si>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</si>
  <si>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</si>
  <si>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</si>
  <si>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</si>
  <si>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</si>
  <si>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</si>
  <si>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</si>
  <si>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</si>
  <si>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</si>
  <si>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</si>
  <si>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</si>
  <si>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</si>
  <si>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</si>
  <si>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</si>
  <si>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</si>
  <si>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</si>
  <si>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</si>
  <si>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</si>
  <si>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</si>
  <si>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</si>
  <si>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</si>
  <si>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</si>
  <si>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</si>
  <si>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</si>
  <si>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</si>
  <si>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</si>
  <si>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</si>
  <si>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</si>
  <si>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</si>
  <si>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</si>
  <si>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</si>
  <si>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</si>
  <si>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</si>
  <si>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</si>
  <si>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</si>
  <si>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</si>
  <si>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</si>
  <si>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</si>
  <si>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</si>
  <si>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</si>
  <si>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</si>
  <si>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</si>
  <si>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</si>
  <si>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</si>
  <si>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</si>
  <si>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</si>
  <si>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</si>
  <si>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</si>
  <si>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</si>
  <si>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</si>
  <si>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</si>
  <si>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</si>
  <si>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</si>
  <si>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</si>
  <si>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</si>
  <si>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</si>
  <si>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</si>
  <si>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</si>
  <si>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</si>
  <si>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</si>
  <si>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</si>
  <si>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</si>
  <si>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</si>
  <si>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</si>
  <si>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</si>
  <si>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</si>
  <si>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</si>
  <si>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</si>
  <si>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</si>
  <si>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</si>
  <si>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</si>
  <si>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</si>
  <si>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</si>
  <si>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</si>
  <si>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</si>
  <si>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</si>
  <si>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</si>
  <si>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</si>
  <si>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</si>
  <si>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</si>
  <si>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</si>
  <si>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</si>
  <si>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</si>
  <si>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</si>
  <si>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</si>
  <si>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</si>
  <si>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</si>
  <si>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</si>
  <si>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</si>
  <si>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</si>
  <si>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</si>
  <si>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</si>
  <si>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</si>
  <si>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</si>
  <si>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</si>
  <si>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</si>
  <si>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</si>
  <si>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</si>
  <si>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</si>
  <si>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</si>
  <si>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</si>
  <si>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</si>
  <si>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</si>
  <si>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</si>
  <si>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</si>
  <si>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</si>
  <si>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</si>
  <si>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</si>
  <si>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</si>
  <si>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</si>
  <si>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</si>
  <si>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</si>
  <si>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</si>
  <si>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</si>
  <si>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</si>
  <si>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</si>
  <si>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</si>
  <si>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</si>
  <si>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</si>
  <si>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</si>
  <si>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</si>
  <si>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</si>
  <si>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</si>
  <si>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</si>
  <si>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</si>
  <si>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</si>
  <si>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</si>
  <si>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</si>
  <si>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</si>
  <si>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</si>
  <si>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</si>
  <si>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</si>
  <si>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</si>
  <si>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</si>
  <si>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</si>
  <si>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</si>
  <si>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</si>
  <si>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</si>
  <si>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</si>
  <si>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</si>
  <si>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</si>
  <si>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</si>
  <si>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</si>
  <si>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</si>
  <si>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</si>
  <si>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</si>
  <si>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</si>
  <si>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</si>
  <si>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</si>
  <si>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</si>
  <si>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</si>
  <si>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</si>
  <si>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</si>
  <si>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</si>
  <si>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</si>
  <si>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</si>
  <si>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</si>
  <si>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</si>
  <si>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</si>
  <si>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</si>
  <si>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</si>
  <si>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</si>
  <si>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</si>
  <si>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</si>
  <si>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</si>
  <si>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</si>
  <si>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</si>
  <si>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</si>
  <si>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</si>
  <si>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</si>
  <si>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</si>
  <si>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</si>
  <si>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</si>
  <si>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</si>
  <si>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</si>
  <si>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</si>
  <si>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</si>
  <si>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</si>
  <si>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</si>
  <si>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</si>
  <si>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</si>
  <si>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</si>
  <si>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</si>
  <si>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</si>
  <si>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</si>
  <si>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</si>
  <si>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</si>
  <si>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</si>
  <si>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</si>
  <si>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</si>
  <si>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</si>
  <si>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</si>
  <si>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</si>
  <si>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</si>
  <si>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</si>
  <si>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</si>
  <si>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</si>
  <si>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</si>
  <si>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</si>
  <si>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</si>
  <si>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</si>
  <si>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</si>
  <si>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</si>
  <si>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</si>
  <si>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</si>
  <si>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</si>
  <si>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</si>
  <si>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</si>
  <si>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</si>
  <si>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</si>
  <si>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</si>
  <si>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</si>
  <si>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</si>
  <si>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</si>
  <si>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</si>
  <si>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</si>
  <si>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</si>
  <si>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</si>
  <si>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</si>
  <si>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</si>
  <si>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</si>
  <si>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</si>
  <si>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</si>
  <si>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</si>
  <si>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</si>
  <si>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</si>
  <si>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</si>
  <si>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</si>
  <si>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</si>
  <si>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</si>
  <si>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</si>
  <si>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</si>
  <si>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</si>
  <si>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</si>
  <si>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</si>
  <si>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</si>
  <si>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</si>
  <si>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</si>
  <si>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</si>
  <si>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</si>
  <si>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</si>
  <si>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</si>
  <si>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</si>
  <si>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</si>
  <si>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</si>
  <si>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</si>
  <si>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</si>
  <si>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</si>
  <si>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</si>
  <si>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</si>
  <si>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</si>
  <si>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</si>
  <si>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</si>
  <si>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</si>
  <si>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</si>
  <si>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</si>
  <si>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</si>
  <si>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</si>
  <si>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</si>
  <si>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</si>
  <si>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</si>
  <si>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</si>
  <si>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</si>
  <si>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</si>
  <si>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</si>
  <si>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</si>
  <si>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</si>
  <si>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</si>
  <si>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</si>
  <si>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</si>
  <si>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</si>
  <si>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</si>
  <si>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</si>
  <si>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</si>
  <si>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</si>
  <si>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</si>
  <si>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</si>
  <si>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</si>
  <si>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</si>
  <si>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</si>
  <si>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</si>
  <si>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</si>
  <si>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</si>
  <si>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</si>
  <si>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</si>
  <si>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</si>
  <si>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</si>
  <si>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</si>
  <si>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</si>
  <si>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</si>
  <si>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</si>
  <si>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</si>
  <si>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</si>
  <si>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</si>
  <si>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</si>
  <si>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</si>
  <si>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</si>
  <si>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</si>
  <si>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</si>
  <si>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</si>
  <si>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</si>
  <si>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</si>
  <si>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</si>
  <si>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</si>
  <si>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</si>
  <si>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</si>
  <si>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</si>
  <si>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</si>
  <si>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</si>
  <si>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</si>
  <si>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</si>
  <si>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</si>
  <si>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</si>
  <si>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</si>
  <si>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</si>
  <si>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</si>
  <si>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</si>
  <si>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</si>
  <si>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</si>
  <si>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</si>
  <si>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</si>
  <si>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</si>
  <si>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</si>
  <si>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</si>
  <si>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</si>
  <si>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</si>
  <si>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</si>
  <si>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</si>
  <si>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</si>
  <si>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</si>
  <si>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</si>
  <si>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</si>
  <si>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</si>
  <si>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</si>
  <si>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</si>
  <si>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</si>
  <si>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</si>
  <si>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</si>
  <si>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</si>
  <si>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</si>
  <si>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</si>
  <si>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</si>
  <si>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</si>
  <si>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</si>
  <si>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</si>
  <si>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</si>
  <si>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</si>
  <si>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</si>
  <si>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</si>
  <si>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</si>
  <si>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</si>
  <si>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</si>
  <si>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</si>
  <si>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</si>
  <si>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</si>
  <si>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</si>
  <si>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</si>
  <si>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</si>
  <si>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</si>
  <si>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</si>
  <si>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</si>
  <si>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</si>
  <si>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</si>
  <si>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</si>
  <si>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</si>
  <si>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</si>
  <si>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</si>
  <si>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</si>
  <si>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</si>
  <si>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</si>
  <si>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</si>
  <si>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</si>
  <si>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</si>
  <si>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</si>
  <si>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</si>
  <si>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</si>
  <si>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</si>
  <si>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</si>
  <si>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</si>
  <si>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</si>
  <si>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</si>
  <si>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</si>
  <si>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</si>
  <si>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</si>
  <si>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</si>
  <si>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</si>
  <si>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</si>
  <si>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</si>
  <si>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</si>
  <si>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</si>
  <si>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</si>
  <si>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</si>
  <si>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</si>
  <si>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</si>
  <si>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</si>
  <si>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</si>
  <si>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</si>
  <si>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</si>
  <si>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</si>
  <si>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</si>
  <si>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</si>
  <si>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</si>
  <si>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</si>
  <si>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</si>
  <si>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</si>
  <si>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</si>
  <si>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</si>
  <si>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</si>
  <si>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</si>
  <si>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</si>
  <si>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</si>
  <si>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</si>
  <si>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</si>
  <si>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</si>
  <si>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</si>
  <si>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</si>
  <si>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</si>
  <si>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</si>
  <si>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</si>
  <si>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</si>
  <si>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</si>
  <si>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</si>
  <si>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</si>
  <si>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</si>
  <si>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</si>
  <si>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</si>
  <si>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</si>
  <si>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</si>
  <si>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</si>
  <si>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</si>
  <si>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</si>
  <si>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</si>
  <si>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</si>
  <si>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</si>
  <si>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</si>
  <si>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</si>
  <si>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</si>
  <si>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</si>
  <si>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</si>
  <si>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</si>
  <si>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</si>
  <si>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</si>
  <si>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</si>
  <si>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</si>
  <si>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</si>
  <si>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</si>
  <si>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</si>
  <si>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</si>
  <si>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</si>
  <si>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</si>
  <si>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</si>
  <si>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</si>
  <si>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</si>
  <si>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</si>
  <si>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</si>
  <si>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</si>
  <si>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</si>
  <si>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</si>
  <si>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</si>
  <si>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</si>
  <si>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</si>
  <si>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</si>
  <si>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</si>
  <si>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</si>
  <si>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</si>
  <si>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</si>
  <si>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</si>
  <si>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</si>
  <si>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</si>
  <si>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</si>
  <si>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</si>
  <si>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</si>
  <si>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</si>
  <si>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</si>
  <si>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</si>
  <si>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</si>
  <si>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</si>
  <si>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</si>
  <si>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</si>
  <si>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</si>
  <si>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</si>
  <si>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</si>
  <si>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</si>
  <si>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</si>
  <si>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</si>
  <si>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</si>
  <si>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</si>
  <si>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</si>
  <si>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</si>
  <si>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</si>
  <si>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</si>
  <si>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</si>
  <si>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</si>
  <si>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</si>
  <si>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</si>
  <si>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</si>
  <si>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</si>
  <si>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</si>
  <si>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</si>
  <si>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</si>
  <si>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</si>
  <si>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</si>
  <si>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</si>
  <si>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</si>
  <si>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</si>
  <si>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</si>
  <si>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</si>
  <si>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</si>
  <si>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</si>
  <si>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</si>
  <si>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</si>
  <si>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</si>
  <si>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</si>
  <si>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</si>
  <si>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</si>
  <si>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</si>
  <si>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</si>
  <si>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</si>
  <si>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</si>
  <si>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</si>
  <si>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</si>
  <si>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</si>
  <si>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</si>
  <si>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</si>
  <si>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</si>
  <si>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</si>
  <si>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</si>
  <si>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</si>
  <si>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</si>
  <si>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</si>
  <si>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</si>
  <si>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</si>
  <si>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</si>
  <si>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</si>
  <si>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</si>
  <si>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</si>
  <si>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</si>
  <si>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</si>
  <si>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</si>
  <si>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</si>
  <si>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</si>
  <si>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</si>
  <si>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</si>
  <si>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</si>
  <si>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</si>
  <si>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</si>
  <si>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</si>
  <si>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</si>
  <si>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</si>
  <si>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</si>
  <si>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</si>
  <si>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</si>
  <si>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</si>
  <si>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</si>
  <si>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</si>
  <si>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</si>
  <si>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</si>
  <si>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</si>
  <si>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</si>
  <si>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</si>
  <si>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</si>
  <si>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</si>
  <si>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</si>
  <si>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</si>
  <si>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</si>
  <si>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</si>
  <si>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</si>
  <si>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</si>
  <si>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</si>
  <si>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</si>
  <si>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</si>
  <si>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</si>
  <si>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</si>
  <si>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</si>
  <si>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</si>
  <si>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</si>
  <si>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</si>
  <si>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</si>
  <si>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</si>
  <si>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</si>
  <si>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</si>
  <si>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</si>
  <si>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</si>
  <si>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</si>
  <si>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</si>
  <si>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</si>
  <si>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</si>
  <si>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</si>
  <si>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</si>
  <si>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</si>
  <si>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</si>
  <si>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</si>
  <si>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</si>
  <si>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</si>
  <si>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</si>
  <si>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</si>
  <si>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</si>
  <si>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</si>
  <si>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</si>
  <si>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</si>
  <si>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</si>
  <si>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</si>
  <si>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</si>
  <si>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</si>
  <si>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</si>
  <si>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</si>
  <si>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</si>
  <si>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</si>
  <si>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</si>
  <si>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</si>
  <si>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</si>
  <si>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</si>
  <si>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</si>
  <si>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</si>
  <si>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</si>
  <si>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</si>
  <si>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</si>
  <si>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</si>
  <si>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</si>
  <si>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</si>
  <si>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</si>
  <si>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</si>
  <si>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</si>
  <si>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</si>
  <si>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</si>
  <si>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</si>
  <si>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</si>
  <si>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</si>
  <si>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</si>
  <si>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</si>
  <si>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</si>
  <si>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</si>
  <si>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</si>
  <si>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</si>
  <si>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</si>
  <si>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</si>
  <si>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</si>
  <si>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</si>
  <si>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</si>
  <si>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</si>
  <si>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</si>
  <si>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</si>
  <si>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</si>
  <si>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</si>
  <si>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</si>
  <si>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</si>
  <si>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</si>
  <si>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</si>
  <si>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</si>
  <si>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</si>
  <si>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</si>
  <si>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</si>
  <si>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</si>
  <si>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</si>
  <si>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</si>
  <si>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</si>
  <si>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</si>
  <si>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</si>
  <si>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</si>
  <si>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</si>
  <si>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</si>
  <si>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</si>
  <si>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</si>
  <si>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</si>
  <si>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</si>
  <si>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</si>
  <si>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</si>
  <si>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</si>
  <si>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</si>
  <si>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</si>
  <si>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</si>
  <si>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</si>
  <si>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</si>
  <si>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</si>
  <si>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</si>
  <si>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</si>
  <si>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</si>
  <si>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</si>
  <si>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</si>
  <si>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</si>
  <si>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</si>
  <si>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</si>
  <si>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</si>
  <si>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</si>
  <si>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</si>
  <si>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</si>
  <si>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</si>
  <si>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</si>
  <si>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</si>
  <si>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</si>
  <si>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</si>
  <si>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</si>
  <si>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</si>
  <si>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</si>
  <si>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</si>
  <si>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</si>
  <si>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</si>
  <si>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</si>
  <si>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</si>
  <si>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</si>
  <si>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</si>
  <si>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</si>
  <si>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</si>
  <si>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</si>
  <si>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</si>
  <si>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</si>
  <si>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</si>
  <si>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</si>
  <si>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</si>
  <si>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</si>
  <si>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</si>
  <si>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</si>
  <si>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</si>
  <si>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</si>
  <si>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</si>
  <si>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</si>
  <si>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</si>
  <si>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</si>
  <si>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</si>
  <si>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</si>
  <si>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</si>
  <si>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</si>
  <si>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</si>
  <si>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</si>
  <si>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</si>
  <si>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</si>
  <si>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</si>
  <si>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</si>
  <si>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</si>
  <si>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</si>
  <si>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</si>
  <si>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</si>
  <si>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</si>
  <si>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</si>
  <si>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</si>
  <si>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</si>
  <si>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</si>
  <si>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</si>
  <si>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</si>
  <si>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</si>
  <si>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</si>
  <si>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</si>
  <si>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</si>
  <si>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</si>
  <si>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</si>
  <si>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</si>
  <si>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</si>
  <si>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</si>
  <si>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</si>
  <si>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</si>
  <si>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</si>
  <si>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</si>
  <si>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</si>
  <si>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</si>
  <si>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</si>
  <si>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</si>
  <si>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</si>
  <si>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</si>
  <si>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</si>
  <si>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</si>
  <si>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</si>
  <si>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</si>
  <si>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</si>
  <si>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</si>
  <si>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</si>
  <si>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</si>
  <si>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</si>
  <si>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</si>
  <si>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</si>
  <si>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</si>
  <si>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</si>
  <si>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</si>
  <si>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</si>
  <si>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</si>
  <si>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</si>
  <si>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</si>
  <si>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</si>
  <si>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</si>
  <si>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</si>
  <si>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</si>
  <si>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</si>
  <si>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</si>
  <si>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</si>
  <si>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</si>
  <si>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</si>
  <si>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</si>
  <si>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</si>
  <si>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</si>
  <si>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</si>
  <si>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</si>
  <si>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</si>
  <si>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</si>
  <si>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</si>
  <si>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</si>
  <si>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</si>
  <si>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</si>
  <si>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</si>
  <si>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</si>
  <si>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</si>
  <si>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</si>
  <si>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</si>
  <si>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</si>
  <si>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</si>
  <si>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</si>
  <si>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</si>
  <si>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</si>
  <si>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</si>
  <si>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</si>
  <si>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</si>
  <si>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</si>
  <si>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</si>
  <si>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</si>
  <si>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</si>
  <si>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</si>
  <si>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</si>
  <si>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</si>
  <si>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</si>
  <si>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</si>
  <si>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</si>
  <si>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</si>
  <si>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</si>
  <si>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</si>
  <si>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</si>
  <si>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</si>
  <si>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</si>
  <si>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</si>
  <si>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</si>
  <si>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</si>
  <si>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</si>
  <si>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</si>
  <si>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</si>
  <si>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</si>
  <si>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</si>
  <si>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</si>
  <si>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</si>
  <si>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</si>
  <si>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</si>
  <si>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</si>
  <si>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</si>
  <si>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</si>
  <si>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</si>
  <si>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</si>
  <si>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</si>
  <si>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</si>
  <si>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</si>
  <si>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</si>
  <si>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</si>
  <si>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</si>
  <si>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</si>
  <si>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</si>
  <si>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</si>
  <si>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</si>
  <si>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</si>
  <si>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</si>
  <si>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</si>
  <si>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</si>
  <si>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</si>
  <si>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</si>
  <si>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</si>
  <si>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</si>
  <si>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</si>
  <si>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</si>
  <si>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</si>
  <si>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</si>
  <si>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</si>
  <si>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</si>
  <si>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</si>
  <si>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</si>
  <si>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</si>
  <si>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</si>
  <si>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</si>
  <si>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</si>
  <si>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</si>
  <si>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</si>
  <si>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</si>
  <si>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</si>
  <si>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</si>
  <si>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</si>
  <si>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</si>
  <si>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</si>
  <si>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</si>
  <si>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</si>
  <si>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</si>
  <si>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</si>
  <si>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</si>
  <si>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</si>
  <si>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</si>
  <si>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</si>
  <si>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</si>
  <si>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</si>
  <si>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</si>
  <si>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</si>
  <si>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</si>
  <si>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</si>
  <si>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</si>
  <si>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</si>
  <si>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</si>
  <si>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</si>
  <si>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</si>
  <si>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</si>
  <si>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</si>
  <si>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</si>
  <si>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</si>
  <si>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</si>
  <si>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</si>
  <si>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</si>
  <si>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</si>
  <si>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</si>
  <si>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</si>
  <si>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</si>
  <si>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</si>
  <si>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</si>
  <si>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</si>
  <si>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</si>
  <si>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</si>
  <si>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</si>
  <si>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</si>
  <si>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</si>
  <si>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</si>
  <si>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</si>
  <si>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</si>
  <si>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</si>
  <si>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</si>
  <si>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</si>
  <si>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</si>
  <si>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</si>
  <si>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</si>
  <si>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</si>
  <si>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</si>
  <si>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</si>
  <si>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</si>
  <si>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</si>
  <si>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</si>
  <si>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</si>
  <si>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</si>
  <si>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</si>
  <si>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</si>
  <si>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</si>
  <si>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</si>
  <si>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</si>
  <si>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</si>
  <si>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</si>
  <si>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</si>
  <si>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</si>
  <si>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</si>
  <si>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</si>
  <si>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</si>
  <si>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</si>
  <si>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</si>
  <si>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</si>
  <si>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</si>
  <si>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</si>
  <si>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</si>
  <si>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</si>
  <si>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</si>
  <si>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</si>
  <si>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</si>
  <si>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</si>
  <si>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</si>
  <si>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</si>
  <si>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</si>
  <si>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</si>
  <si>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</si>
  <si>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</si>
  <si>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</si>
  <si>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</si>
  <si>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</si>
  <si>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</si>
  <si>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</si>
  <si>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</si>
  <si>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</si>
  <si>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</si>
  <si>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</si>
  <si>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</si>
  <si>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</si>
  <si>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</si>
  <si>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</si>
  <si>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</si>
  <si>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</si>
  <si>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</si>
  <si>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</si>
  <si>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</si>
  <si>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</si>
  <si>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</si>
  <si>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</si>
  <si>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</si>
  <si>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</si>
  <si>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</si>
  <si>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</si>
  <si>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</si>
  <si>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</si>
  <si>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</si>
  <si>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</si>
  <si>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</si>
  <si>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</si>
  <si>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</si>
  <si>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</si>
  <si>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</si>
  <si>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</si>
  <si>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</si>
  <si>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</si>
  <si>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</si>
  <si>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</si>
  <si>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</si>
  <si>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</si>
  <si>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</si>
  <si>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</si>
  <si>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</si>
  <si>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</si>
  <si>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</si>
  <si>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</si>
  <si>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</si>
  <si>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</si>
  <si>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</si>
  <si>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</si>
  <si>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</si>
  <si>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</si>
  <si>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</si>
  <si>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</si>
  <si>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</si>
  <si>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</si>
  <si>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</si>
  <si>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</si>
  <si>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</si>
  <si>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</si>
  <si>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</si>
  <si>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</si>
  <si>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</si>
  <si>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</si>
  <si>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</si>
  <si>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</si>
  <si>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</si>
  <si>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</si>
  <si>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</si>
  <si>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</si>
  <si>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</si>
  <si>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</si>
  <si>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</si>
  <si>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</si>
  <si>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</si>
  <si>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</si>
  <si>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</si>
  <si>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</si>
  <si>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</si>
  <si>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</si>
  <si>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</si>
  <si>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</si>
  <si>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</si>
  <si>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</si>
  <si>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</si>
  <si>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</si>
  <si>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</si>
  <si>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</si>
  <si>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</si>
  <si>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</si>
  <si>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</si>
  <si>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</si>
  <si>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</si>
  <si>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</si>
  <si>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</si>
  <si>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</si>
  <si>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</si>
  <si>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</si>
  <si>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</si>
  <si>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</si>
  <si>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</si>
  <si>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</si>
  <si>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</si>
  <si>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</si>
  <si>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</si>
  <si>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</si>
  <si>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</si>
  <si>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</si>
  <si>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</si>
  <si>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</si>
  <si>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</si>
  <si>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</si>
  <si>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</si>
  <si>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</si>
  <si>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</si>
  <si>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</si>
  <si>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</si>
  <si>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</si>
  <si>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</si>
  <si>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</si>
  <si>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</si>
  <si>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</si>
  <si>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</si>
  <si>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</si>
  <si>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</si>
  <si>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</si>
  <si>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</si>
  <si>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</si>
  <si>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</si>
  <si>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</si>
  <si>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</si>
  <si>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</si>
  <si>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</si>
  <si>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</si>
  <si>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</si>
  <si>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</si>
  <si>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</si>
  <si>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</si>
  <si>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</si>
  <si>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</si>
  <si>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</si>
  <si>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</si>
  <si>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</si>
  <si>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</si>
  <si>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</si>
  <si>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</si>
  <si>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</si>
  <si>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</si>
  <si>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</si>
  <si>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</si>
  <si>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</si>
  <si>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</si>
  <si>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</si>
  <si>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</si>
  <si>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</si>
  <si>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</si>
  <si>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</si>
  <si>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</si>
  <si>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</si>
  <si>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</si>
  <si>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</si>
  <si>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</si>
  <si>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</si>
  <si>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</si>
  <si>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</si>
  <si>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</si>
  <si>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</si>
  <si>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</si>
  <si>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</si>
  <si>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</si>
  <si>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</si>
  <si>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</si>
  <si>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</si>
  <si>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</si>
  <si>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</si>
  <si>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</si>
  <si>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</si>
  <si>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</si>
  <si>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</si>
  <si>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</si>
  <si>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</si>
  <si>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</si>
  <si>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</si>
  <si>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</si>
  <si>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</si>
  <si>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</si>
  <si>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</si>
  <si>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</si>
  <si>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</si>
  <si>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</si>
  <si>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</si>
  <si>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</si>
  <si>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</si>
  <si>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</si>
  <si>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</si>
  <si>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</si>
  <si>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</si>
  <si>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</si>
  <si>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</si>
  <si>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</si>
  <si>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</si>
  <si>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</si>
  <si>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</si>
  <si>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</si>
  <si>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</si>
  <si>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</si>
  <si>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</si>
  <si>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</si>
  <si>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</si>
  <si>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</si>
  <si>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</si>
  <si>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</si>
  <si>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</si>
  <si>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</si>
  <si>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</si>
  <si>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</si>
  <si>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</si>
  <si>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</si>
  <si>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</si>
  <si>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</si>
  <si>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</si>
  <si>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</si>
  <si>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</si>
  <si>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</si>
  <si>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</si>
  <si>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</si>
  <si>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</si>
  <si>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</si>
  <si>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</si>
  <si>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</si>
  <si>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</si>
  <si>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</si>
  <si>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</si>
  <si>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</si>
  <si>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</si>
  <si>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</si>
  <si>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</si>
  <si>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</si>
  <si>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</si>
  <si>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</si>
  <si>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</si>
  <si>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</si>
  <si>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</si>
  <si>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</si>
  <si>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</si>
  <si>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</si>
  <si>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</si>
  <si>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</si>
  <si>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</si>
  <si>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</si>
  <si>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</si>
  <si>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</si>
  <si>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</si>
  <si>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</si>
  <si>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</si>
  <si>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</si>
  <si>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</si>
  <si>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</si>
  <si>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</si>
  <si>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</si>
  <si>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</si>
  <si>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</si>
  <si>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</si>
  <si>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</si>
  <si>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</si>
  <si>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</si>
  <si>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</si>
  <si>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</si>
  <si>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</si>
  <si>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</si>
  <si>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</si>
  <si>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</si>
  <si>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</si>
  <si>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</si>
  <si>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</si>
  <si>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</si>
  <si>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</si>
  <si>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</si>
  <si>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</si>
  <si>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</si>
  <si>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</si>
  <si>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</si>
  <si>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</si>
  <si>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</si>
  <si>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</si>
  <si>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</si>
  <si>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</si>
  <si>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</si>
  <si>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</si>
  <si>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</si>
  <si>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</si>
  <si>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</si>
  <si>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</si>
  <si>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</si>
  <si>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</si>
  <si>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</si>
  <si>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</si>
  <si>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</si>
  <si>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</si>
  <si>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</si>
  <si>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</si>
  <si>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</si>
  <si>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</si>
  <si>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</si>
  <si>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</si>
  <si>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</si>
  <si>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</si>
  <si>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</si>
  <si>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</si>
  <si>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</si>
  <si>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</si>
  <si>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</si>
  <si>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</si>
  <si>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</si>
  <si>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</si>
  <si>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</si>
  <si>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</si>
  <si>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</si>
  <si>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</si>
  <si>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</si>
  <si>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</si>
  <si>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</si>
  <si>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</si>
  <si>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</si>
  <si>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</si>
  <si>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</si>
  <si>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</si>
  <si>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</si>
  <si>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</si>
  <si>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</si>
  <si>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</si>
  <si>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</si>
  <si>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</si>
  <si>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</si>
  <si>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</si>
  <si>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</si>
  <si>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</si>
  <si>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</si>
  <si>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</si>
  <si>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</si>
  <si>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</si>
  <si>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</si>
  <si>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</si>
  <si>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</si>
  <si>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</si>
  <si>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</si>
  <si>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</si>
  <si>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</si>
  <si>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</si>
  <si>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</si>
  <si>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</si>
  <si>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</si>
  <si>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</si>
  <si>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</si>
  <si>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</si>
  <si>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</si>
  <si>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</si>
  <si>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</si>
  <si>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</si>
  <si>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</si>
  <si>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</si>
  <si>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</si>
  <si>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</si>
  <si>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</si>
  <si>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</si>
  <si>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</si>
  <si>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</si>
  <si>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</si>
  <si>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</si>
  <si>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</si>
  <si>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</si>
  <si>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</si>
  <si>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</si>
  <si>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</si>
  <si>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</si>
  <si>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</si>
  <si>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</si>
  <si>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</si>
  <si>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</si>
  <si>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</si>
  <si>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</si>
  <si>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</si>
  <si>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</si>
  <si>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</si>
  <si>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</si>
  <si>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</si>
  <si>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</si>
  <si>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</si>
  <si>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</si>
  <si>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</si>
  <si>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</si>
  <si>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</si>
  <si>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</si>
  <si>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</si>
  <si>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</si>
  <si>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</si>
  <si>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</si>
  <si>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</si>
  <si>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</si>
  <si>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</si>
  <si>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</si>
  <si>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</si>
  <si>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</si>
  <si>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</si>
  <si>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</si>
  <si>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</si>
  <si>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</si>
  <si>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</si>
  <si>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</si>
  <si>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</si>
  <si>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</si>
  <si>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</si>
  <si>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</si>
  <si>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</si>
  <si>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</si>
  <si>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</si>
  <si>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</si>
  <si>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</si>
  <si>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</si>
  <si>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</si>
  <si>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</si>
  <si>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</si>
  <si>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</si>
  <si>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</si>
  <si>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</si>
  <si>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</si>
  <si>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</si>
  <si>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</si>
  <si>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</si>
  <si>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</si>
  <si>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</si>
  <si>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</si>
  <si>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</si>
  <si>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</si>
  <si>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</si>
  <si>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</si>
  <si>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</si>
  <si>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</si>
  <si>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</si>
  <si>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</si>
  <si>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</si>
  <si>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</si>
  <si>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</si>
  <si>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</si>
  <si>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</si>
  <si>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</si>
  <si>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</si>
  <si>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</si>
  <si>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</si>
  <si>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</si>
  <si>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</si>
  <si>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</si>
  <si>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</si>
  <si>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</si>
  <si>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</si>
  <si>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</si>
  <si>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</si>
  <si>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</si>
  <si>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</si>
  <si>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</si>
  <si>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</si>
  <si>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</si>
  <si>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</si>
  <si>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</si>
  <si>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</si>
  <si>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</si>
  <si>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</si>
  <si>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</si>
  <si>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</si>
  <si>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</si>
  <si>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</si>
  <si>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</si>
  <si>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</si>
  <si>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</si>
  <si>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</si>
  <si>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</si>
  <si>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</si>
  <si>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</si>
  <si>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</si>
  <si>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</si>
  <si>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</si>
  <si>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</si>
  <si>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</si>
  <si>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</si>
  <si>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</si>
  <si>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</si>
  <si>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</si>
  <si>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</si>
  <si>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</si>
  <si>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</si>
  <si>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</si>
  <si>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</si>
  <si>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</si>
  <si>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</si>
  <si>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</si>
  <si>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</si>
  <si>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</si>
  <si>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</si>
  <si>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</si>
  <si>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</si>
  <si>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</si>
  <si>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</si>
  <si>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</si>
  <si>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</si>
  <si>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</si>
  <si>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</si>
  <si>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</si>
  <si>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</si>
  <si>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</si>
  <si>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</si>
  <si>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</si>
  <si>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</si>
  <si>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</si>
  <si>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</si>
  <si>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</si>
  <si>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</si>
  <si>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</si>
  <si>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</si>
  <si>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</si>
  <si>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</si>
  <si>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</si>
  <si>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</si>
  <si>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</si>
  <si>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</si>
  <si>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</si>
  <si>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</si>
  <si>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</si>
  <si>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</si>
  <si>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</si>
  <si>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</si>
  <si>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</si>
  <si>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</si>
  <si>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</si>
  <si>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</si>
  <si>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</si>
  <si>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</si>
  <si>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</si>
  <si>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</si>
  <si>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</si>
  <si>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</si>
  <si>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</si>
  <si>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</si>
  <si>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</si>
  <si>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</si>
  <si>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</si>
  <si>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</si>
  <si>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</si>
  <si>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</si>
  <si>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</si>
  <si>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</si>
  <si>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</si>
  <si>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</si>
  <si>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</si>
  <si>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</si>
  <si>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</si>
  <si>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</si>
  <si>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</si>
  <si>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</si>
  <si>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</si>
  <si>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</si>
  <si>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</si>
  <si>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</si>
  <si>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</si>
  <si>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</si>
  <si>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</si>
  <si>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</si>
  <si>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</si>
  <si>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</si>
  <si>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</si>
  <si>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</si>
  <si>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</si>
  <si>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</si>
  <si>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</si>
  <si>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</si>
  <si>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</si>
  <si>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</si>
  <si>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</si>
  <si>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</si>
  <si>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</si>
  <si>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</si>
  <si>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</si>
  <si>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</si>
  <si>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</si>
  <si>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</si>
  <si>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</si>
  <si>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</si>
  <si>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</si>
  <si>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</si>
  <si>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</si>
  <si>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</si>
  <si>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</si>
  <si>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</si>
  <si>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</si>
  <si>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</si>
  <si>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</si>
  <si>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</si>
  <si>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</si>
  <si>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</si>
  <si>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</si>
  <si>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</si>
  <si>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</si>
  <si>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</si>
  <si>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</si>
  <si>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</si>
  <si>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</si>
  <si>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</si>
  <si>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</si>
  <si>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</si>
  <si>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</si>
  <si>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</si>
  <si>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</si>
  <si>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</si>
  <si>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</si>
  <si>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</si>
  <si>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</si>
  <si>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</si>
  <si>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</si>
  <si>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</si>
  <si>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</si>
  <si>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</si>
  <si>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</si>
  <si>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</si>
  <si>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</si>
  <si>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</si>
  <si>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</si>
  <si>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</si>
  <si>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</si>
  <si>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</si>
  <si>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</si>
  <si>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</si>
  <si>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</si>
  <si>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</si>
  <si>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</si>
  <si>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</si>
  <si>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</si>
  <si>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</si>
  <si>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</si>
  <si>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</si>
  <si>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</si>
  <si>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</si>
  <si>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</si>
  <si>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</si>
  <si>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</si>
  <si>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</si>
  <si>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</si>
  <si>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</si>
  <si>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</si>
  <si>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</si>
  <si>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</si>
  <si>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</si>
  <si>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</si>
  <si>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</si>
  <si>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</si>
  <si>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</si>
  <si>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</si>
  <si>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</si>
  <si>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</si>
  <si>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</si>
  <si>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</si>
  <si>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</si>
  <si>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</si>
  <si>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</si>
  <si>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</si>
  <si>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</si>
  <si>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</si>
  <si>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</si>
  <si>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</si>
  <si>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</si>
  <si>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</si>
  <si>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</si>
  <si>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</si>
  <si>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</si>
  <si>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</si>
  <si>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</si>
  <si>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</si>
  <si>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</si>
  <si>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</si>
  <si>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</si>
  <si>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</si>
  <si>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</si>
  <si>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</si>
  <si>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</si>
  <si>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</si>
  <si>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</si>
  <si>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</si>
  <si>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</si>
  <si>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</si>
  <si>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</si>
  <si>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</si>
  <si>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</si>
  <si>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</si>
  <si>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</si>
  <si>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</si>
  <si>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</si>
  <si>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</si>
  <si>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</si>
  <si>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</si>
  <si>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</si>
  <si>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</si>
  <si>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</si>
  <si>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</si>
  <si>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</si>
  <si>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</si>
  <si>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</si>
  <si>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</si>
  <si>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</si>
  <si>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</si>
  <si>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</si>
  <si>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</si>
  <si>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</si>
  <si>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</si>
  <si>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</si>
  <si>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</si>
  <si>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</si>
  <si>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</si>
  <si>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</si>
  <si>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</si>
  <si>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</si>
  <si>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</si>
  <si>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</si>
  <si>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</si>
  <si>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</si>
  <si>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</si>
  <si>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</si>
  <si>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</si>
  <si>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</si>
  <si>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</si>
  <si>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</si>
  <si>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</si>
  <si>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</si>
  <si>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</si>
  <si>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</si>
  <si>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</si>
  <si>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</si>
  <si>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</si>
  <si>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</si>
  <si>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</si>
  <si>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</si>
  <si>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</si>
  <si>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</si>
  <si>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</si>
  <si>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</si>
  <si>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</si>
  <si>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</si>
  <si>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</si>
  <si>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</si>
  <si>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</si>
  <si>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</si>
  <si>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</si>
  <si>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</si>
  <si>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</si>
  <si>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</si>
  <si>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</si>
  <si>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</si>
  <si>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</si>
  <si>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</si>
  <si>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</si>
  <si>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</si>
  <si>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</si>
  <si>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</si>
  <si>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</si>
  <si>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</si>
  <si>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</si>
  <si>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</si>
  <si>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</si>
  <si>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</si>
  <si>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</si>
  <si>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</si>
  <si>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</si>
  <si>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</si>
  <si>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</si>
  <si>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</si>
  <si>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</si>
  <si>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</si>
  <si>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</si>
  <si>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</si>
  <si>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</si>
  <si>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</si>
  <si>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</si>
  <si>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</si>
  <si>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</si>
  <si>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</si>
  <si>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</si>
  <si>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</si>
  <si>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</si>
  <si>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</si>
  <si>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</si>
  <si>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</si>
  <si>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</si>
  <si>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</si>
  <si>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</si>
  <si>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</si>
  <si>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</si>
  <si>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</si>
  <si>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</si>
  <si>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</si>
  <si>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</si>
  <si>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</si>
  <si>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</si>
  <si>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</si>
  <si>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</si>
  <si>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</si>
  <si>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</si>
  <si>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</si>
  <si>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</si>
  <si>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</si>
  <si>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</si>
  <si>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</si>
  <si>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</si>
  <si>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</si>
  <si>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</si>
  <si>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</si>
  <si>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</si>
  <si>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</si>
  <si>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</si>
  <si>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</si>
  <si>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</si>
  <si>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</si>
  <si>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</si>
  <si>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</si>
  <si>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</si>
  <si>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</si>
  <si>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</si>
  <si>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</si>
  <si>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</si>
  <si>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</si>
  <si>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</si>
  <si>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</si>
  <si>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</si>
  <si>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</si>
  <si>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</si>
  <si>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</si>
  <si>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</si>
  <si>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</si>
  <si>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</si>
  <si>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</si>
  <si>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</si>
  <si>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</si>
  <si>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</si>
  <si>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</si>
  <si>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</si>
  <si>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</si>
  <si>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</si>
  <si>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</si>
  <si>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</si>
  <si>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</si>
  <si>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</si>
  <si>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</si>
  <si>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</si>
  <si>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</si>
  <si>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</si>
  <si>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</si>
  <si>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</si>
  <si>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</si>
  <si>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</si>
  <si>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</si>
  <si>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</si>
  <si>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</si>
  <si>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</si>
  <si>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</si>
  <si>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</si>
  <si>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</si>
  <si>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</si>
  <si>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</si>
  <si>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</si>
  <si>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</si>
  <si>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</si>
  <si>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</si>
  <si>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</si>
  <si>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</si>
  <si>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</si>
  <si>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</si>
  <si>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</si>
  <si>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</si>
  <si>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</si>
  <si>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</si>
  <si>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</si>
  <si>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</si>
  <si>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</si>
  <si>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</si>
  <si>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</si>
  <si>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</si>
  <si>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</si>
  <si>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</si>
  <si>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</si>
  <si>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</si>
  <si>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</si>
  <si>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</si>
  <si>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</si>
  <si>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</si>
  <si>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</si>
  <si>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</si>
  <si>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</si>
  <si>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</si>
  <si>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</si>
  <si>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</si>
  <si>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</si>
  <si>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</si>
  <si>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</si>
  <si>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</si>
  <si>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</si>
  <si>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</si>
  <si>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</si>
  <si>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</si>
  <si>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</si>
  <si>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</si>
  <si>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</si>
  <si>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</si>
  <si>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</si>
  <si>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</si>
  <si>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</si>
  <si>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</si>
  <si>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</si>
  <si>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</si>
  <si>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</si>
  <si>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</si>
  <si>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</si>
  <si>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</si>
  <si>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</si>
  <si>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</si>
  <si>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</si>
  <si>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</si>
  <si>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</si>
  <si>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</si>
  <si>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</si>
  <si>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</si>
  <si>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</si>
  <si>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</si>
  <si>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</si>
  <si>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</si>
  <si>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</si>
  <si>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</si>
  <si>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</si>
  <si>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</si>
  <si>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</si>
  <si>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</si>
  <si>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</si>
  <si>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</si>
  <si>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</si>
  <si>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</si>
  <si>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</si>
  <si>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</si>
  <si>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</si>
  <si>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</si>
  <si>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</si>
  <si>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</si>
  <si>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</si>
  <si>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</si>
  <si>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</si>
  <si>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</si>
  <si>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</si>
  <si>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</si>
  <si>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</si>
  <si>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</si>
  <si>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</si>
  <si>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</si>
  <si>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</si>
  <si>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</si>
  <si>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</si>
  <si>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</si>
  <si>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</si>
  <si>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</si>
  <si>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</si>
  <si>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</si>
  <si>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</si>
  <si>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</si>
  <si>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</si>
  <si>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</si>
  <si>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</si>
  <si>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</si>
  <si>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</si>
  <si>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</si>
  <si>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</si>
  <si>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</si>
  <si>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</si>
  <si>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</si>
  <si>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</si>
  <si>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</si>
  <si>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</si>
  <si>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</si>
  <si>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</si>
  <si>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</si>
  <si>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</si>
  <si>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</si>
  <si>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</si>
  <si>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</si>
  <si>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</si>
  <si>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</si>
  <si>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</si>
  <si>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</si>
  <si>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</si>
  <si>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</si>
  <si>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</si>
  <si>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</si>
  <si>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</si>
  <si>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</si>
  <si>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</si>
  <si>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</si>
  <si>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</si>
  <si>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</si>
  <si>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</si>
  <si>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</si>
  <si>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</si>
  <si>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</si>
  <si>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</si>
  <si>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</si>
  <si>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</si>
  <si>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</si>
  <si>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</si>
  <si>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</si>
  <si>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</si>
  <si>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</si>
  <si>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</si>
  <si>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</si>
  <si>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</si>
  <si>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</si>
  <si>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</si>
  <si>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</si>
  <si>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</si>
  <si>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</si>
  <si>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</si>
  <si>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</si>
  <si>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</si>
  <si>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</si>
  <si>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</si>
  <si>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</si>
  <si>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</si>
  <si>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</si>
  <si>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</si>
  <si>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</si>
  <si>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</si>
  <si>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</si>
  <si>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</si>
  <si>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</si>
  <si>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</si>
  <si>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</si>
  <si>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</si>
  <si>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</si>
  <si>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</si>
  <si>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</si>
  <si>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</si>
  <si>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</si>
  <si>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</si>
  <si>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</si>
  <si>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</si>
  <si>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</si>
  <si>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</si>
  <si>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</si>
  <si>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</si>
  <si>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</si>
  <si>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</si>
  <si>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</si>
  <si>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</si>
  <si>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</si>
  <si>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</si>
  <si>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</si>
  <si>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</si>
  <si>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</si>
  <si>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</si>
  <si>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</si>
  <si>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</si>
  <si>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</si>
  <si>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</si>
  <si>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</si>
  <si>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</si>
  <si>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</si>
  <si>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</si>
  <si>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</si>
  <si>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</si>
  <si>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</si>
  <si>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</si>
  <si>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</si>
  <si>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</si>
  <si>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</si>
  <si>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</si>
  <si>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</si>
  <si>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</si>
  <si>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</si>
  <si>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</si>
  <si>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</si>
  <si>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</si>
  <si>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</si>
  <si>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</si>
  <si>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</si>
  <si>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</si>
  <si>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</si>
  <si>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</si>
  <si>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</si>
  <si>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</si>
  <si>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</si>
  <si>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</si>
  <si>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</si>
  <si>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</si>
  <si>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</si>
  <si>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</si>
  <si>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</si>
  <si>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</si>
  <si>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</si>
  <si>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</si>
  <si>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</si>
  <si>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</si>
  <si>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</si>
  <si>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</si>
  <si>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</si>
  <si>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</si>
  <si>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</si>
  <si>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</si>
  <si>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</si>
  <si>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</si>
  <si>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</si>
  <si>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</si>
  <si>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</si>
  <si>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</si>
  <si>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</si>
  <si>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</si>
  <si>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</si>
  <si>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</si>
  <si>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</si>
  <si>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</si>
  <si>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</si>
  <si>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</si>
  <si>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</si>
  <si>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</si>
  <si>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</si>
  <si>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</si>
  <si>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</si>
  <si>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</si>
  <si>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</si>
  <si>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</si>
  <si>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</si>
  <si>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</si>
  <si>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</si>
  <si>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</si>
  <si>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</si>
  <si>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</si>
  <si>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</si>
  <si>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</si>
  <si>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</si>
  <si>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</si>
  <si>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</si>
  <si>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</si>
  <si>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</si>
  <si>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</si>
  <si>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</si>
  <si>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</si>
  <si>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</si>
  <si>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</si>
  <si>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</si>
  <si>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</si>
  <si>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</si>
  <si>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</si>
  <si>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</si>
  <si>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</si>
  <si>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</si>
  <si>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</si>
  <si>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</si>
  <si>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</si>
  <si>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</si>
  <si>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</si>
  <si>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</si>
  <si>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</si>
  <si>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</si>
  <si>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</si>
  <si>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</si>
  <si>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</si>
  <si>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</si>
  <si>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</si>
  <si>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</si>
  <si>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</si>
  <si>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</si>
  <si>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</si>
  <si>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</si>
  <si>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</si>
  <si>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</si>
  <si>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</si>
  <si>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</si>
  <si>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</si>
  <si>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</si>
  <si>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</si>
  <si>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</si>
  <si>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</si>
  <si>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</si>
  <si>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</si>
  <si>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</si>
  <si>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</si>
  <si>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</si>
  <si>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</si>
  <si>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</si>
  <si>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</si>
  <si>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</si>
  <si>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</si>
  <si>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</si>
  <si>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</si>
  <si>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</si>
  <si>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</si>
  <si>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</si>
  <si>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</si>
  <si>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</si>
  <si>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</si>
  <si>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</si>
  <si>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</si>
  <si>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</si>
  <si>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</si>
  <si>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</si>
  <si>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</si>
  <si>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</si>
  <si>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</si>
  <si>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</si>
  <si>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</si>
  <si>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</si>
  <si>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</si>
  <si>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</si>
  <si>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</si>
  <si>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</si>
  <si>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</si>
  <si>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</si>
  <si>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</si>
  <si>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</si>
  <si>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</si>
  <si>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</si>
  <si>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</si>
  <si>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</si>
  <si>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</si>
  <si>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</si>
  <si>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</si>
  <si>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</si>
  <si>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</si>
  <si>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</si>
  <si>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</si>
  <si>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</si>
  <si>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</si>
  <si>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</si>
  <si>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</si>
  <si>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</si>
  <si>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</si>
  <si>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</si>
  <si>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</si>
  <si>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</si>
  <si>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</si>
  <si>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</si>
  <si>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</si>
  <si>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</si>
  <si>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</si>
  <si>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</si>
  <si>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</si>
  <si>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</si>
  <si>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</si>
  <si>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</si>
  <si>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</si>
  <si>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</si>
  <si>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</si>
  <si>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</si>
  <si>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</si>
  <si>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</si>
  <si>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</si>
  <si>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</si>
  <si>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</si>
  <si>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</si>
  <si>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</si>
  <si>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</si>
  <si>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</si>
  <si>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</si>
  <si>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</si>
  <si>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</si>
  <si>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</si>
  <si>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</si>
  <si>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</si>
  <si>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</si>
  <si>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</si>
  <si>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</si>
  <si>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</si>
  <si>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</si>
  <si>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</si>
  <si>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</si>
  <si>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</si>
  <si>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</si>
  <si>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</si>
  <si>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</si>
  <si>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</si>
  <si>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</si>
  <si>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</si>
  <si>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</si>
  <si>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</si>
  <si>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</si>
  <si>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</si>
  <si>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</si>
  <si>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</si>
  <si>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</si>
  <si>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</si>
  <si>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</si>
  <si>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</si>
  <si>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</si>
  <si>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</si>
  <si>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</si>
  <si>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</si>
  <si>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</si>
  <si>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</si>
  <si>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</si>
  <si>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</si>
  <si>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</si>
  <si>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</si>
  <si>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</si>
  <si>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</si>
  <si>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</si>
  <si>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</si>
  <si>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</si>
  <si>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</si>
  <si>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</si>
  <si>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</si>
  <si>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</si>
  <si>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</si>
  <si>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</si>
  <si>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</si>
  <si>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</si>
  <si>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</si>
  <si>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</si>
  <si>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</si>
  <si>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</si>
  <si>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</si>
  <si>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</si>
  <si>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</si>
  <si>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</si>
  <si>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</si>
  <si>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</si>
  <si>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</si>
  <si>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</si>
  <si>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</si>
  <si>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</si>
  <si>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</si>
  <si>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</si>
  <si>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</si>
  <si>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</si>
  <si>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</si>
  <si>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</si>
  <si>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</si>
  <si>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</si>
  <si>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</si>
  <si>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</si>
  <si>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</si>
  <si>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</si>
  <si>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</si>
  <si>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</si>
  <si>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</si>
  <si>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</si>
  <si>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</si>
  <si>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</si>
  <si>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</si>
  <si>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</si>
  <si>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</si>
  <si>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</si>
  <si>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</si>
  <si>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</si>
  <si>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</si>
  <si>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</si>
  <si>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</si>
  <si>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</si>
  <si>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</si>
  <si>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</si>
  <si>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</si>
  <si>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</si>
  <si>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</si>
  <si>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</si>
  <si>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</si>
  <si>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</si>
  <si>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</si>
  <si>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</si>
  <si>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</si>
  <si>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</si>
  <si>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</si>
  <si>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</si>
  <si>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</si>
  <si>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</si>
  <si>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</si>
  <si>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</si>
  <si>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</si>
  <si>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</si>
  <si>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</si>
  <si>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</si>
  <si>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</si>
  <si>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</si>
  <si>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</si>
  <si>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</si>
  <si>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</si>
  <si>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</si>
  <si>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</si>
  <si>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</si>
  <si>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</si>
  <si>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</si>
  <si>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</si>
  <si>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</si>
  <si>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</si>
  <si>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</si>
  <si>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</si>
  <si>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</si>
  <si>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</si>
  <si>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</si>
  <si>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</si>
  <si>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</si>
  <si>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</si>
  <si>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</si>
  <si>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</si>
  <si>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</si>
  <si>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</si>
  <si>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</si>
  <si>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</si>
  <si>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</si>
  <si>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</si>
  <si>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</si>
  <si>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</si>
  <si>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</si>
  <si>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</si>
  <si>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</si>
  <si>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</si>
  <si>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</si>
  <si>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</si>
  <si>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</si>
  <si>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</si>
  <si>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</si>
  <si>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</si>
  <si>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</si>
  <si>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</si>
  <si>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</si>
  <si>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</si>
  <si>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</si>
  <si>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</si>
  <si>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</si>
  <si>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</si>
  <si>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</si>
  <si>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</si>
  <si>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</si>
  <si>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</si>
  <si>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</si>
  <si>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</si>
  <si>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</si>
  <si>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</si>
  <si>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</si>
  <si>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</si>
  <si>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</si>
  <si>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</si>
  <si>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</si>
  <si>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</si>
  <si>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</si>
  <si>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</si>
  <si>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</si>
  <si>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</si>
  <si>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</si>
  <si>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</si>
  <si>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</si>
  <si>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</si>
  <si>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</si>
  <si>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</si>
  <si>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</si>
  <si>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</si>
  <si>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</si>
  <si>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</si>
  <si>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</si>
  <si>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</si>
  <si>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</si>
  <si>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</si>
  <si>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</si>
  <si>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</si>
  <si>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</si>
  <si>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</si>
  <si>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</si>
  <si>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</si>
  <si>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</si>
  <si>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</si>
  <si>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</si>
  <si>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</si>
  <si>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</si>
  <si>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</si>
  <si>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</si>
  <si>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</si>
  <si>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</si>
  <si>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</si>
  <si>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</si>
  <si>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</si>
  <si>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</si>
  <si>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</si>
  <si>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</si>
  <si>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</si>
  <si>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</si>
  <si>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</si>
  <si>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</si>
  <si>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</si>
  <si>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</si>
  <si>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</si>
  <si>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</si>
  <si>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</si>
  <si>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</si>
  <si>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</si>
  <si>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</si>
  <si>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</si>
  <si>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</si>
  <si>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</si>
  <si>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</si>
  <si>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</si>
  <si>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</si>
  <si>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</si>
  <si>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</si>
  <si>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</si>
  <si>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</si>
  <si>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</si>
  <si>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</si>
  <si>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</si>
  <si>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</si>
  <si>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</si>
  <si>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</si>
  <si>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</si>
  <si>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</si>
  <si>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</si>
  <si>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</si>
  <si>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</si>
  <si>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</si>
  <si>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</si>
  <si>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</si>
  <si>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</si>
  <si>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</si>
  <si>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</si>
  <si>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</si>
  <si>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</si>
  <si>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</si>
  <si>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</si>
  <si>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</si>
  <si>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</si>
  <si>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</si>
  <si>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</si>
  <si>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</si>
  <si>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</si>
  <si>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</si>
  <si>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</si>
  <si>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</si>
  <si>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</si>
  <si>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</si>
  <si>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</si>
  <si>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</si>
  <si>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</si>
  <si>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</si>
  <si>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</si>
  <si>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</si>
  <si>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</si>
  <si>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</si>
  <si>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</si>
  <si>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</si>
  <si>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</si>
  <si>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</si>
  <si>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</si>
  <si>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</si>
  <si>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</si>
  <si>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</si>
  <si>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</si>
  <si>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</si>
  <si>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</si>
  <si>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</si>
  <si>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</si>
  <si>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</si>
  <si>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</si>
  <si>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</si>
  <si>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</si>
  <si>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</si>
  <si>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</si>
  <si>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</si>
  <si>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</si>
  <si>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</si>
  <si>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</si>
  <si>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</si>
  <si>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</si>
  <si>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</si>
  <si>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</si>
  <si>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</si>
  <si>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</si>
  <si>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</si>
  <si>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</si>
  <si>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</si>
  <si>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</si>
  <si>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</si>
  <si>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</si>
  <si>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</si>
  <si>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</si>
  <si>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</si>
  <si>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</si>
  <si>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</si>
  <si>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</si>
  <si>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</si>
  <si>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</si>
  <si>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</si>
  <si>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</si>
  <si>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</si>
  <si>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</si>
  <si>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</si>
  <si>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</si>
  <si>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</si>
  <si>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</si>
  <si>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</si>
  <si>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</si>
  <si>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</si>
  <si>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</si>
  <si>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</si>
  <si>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</si>
  <si>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</si>
  <si>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</si>
  <si>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</si>
  <si>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</si>
  <si>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</si>
  <si>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</si>
  <si>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</si>
  <si>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</si>
  <si>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</si>
  <si>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</si>
  <si>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</si>
  <si>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</si>
  <si>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</si>
  <si>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</si>
  <si>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</si>
  <si>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</si>
  <si>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</si>
  <si>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</si>
  <si>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</si>
  <si>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</si>
  <si>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</si>
  <si>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</si>
  <si>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</si>
  <si>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</si>
  <si>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</si>
  <si>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</si>
  <si>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</si>
  <si>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</si>
  <si>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</si>
  <si>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</si>
  <si>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</si>
  <si>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</si>
  <si>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</si>
  <si>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</si>
  <si>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</si>
  <si>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</si>
  <si>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</si>
  <si>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</si>
  <si>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</si>
  <si>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</si>
  <si>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</si>
  <si>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</si>
  <si>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</si>
  <si>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</si>
  <si>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</si>
  <si>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</si>
  <si>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</si>
  <si>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</si>
  <si>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</si>
  <si>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</si>
  <si>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</si>
  <si>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</si>
  <si>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</si>
  <si>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</si>
  <si>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</si>
  <si>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</si>
  <si>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</si>
  <si>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</si>
  <si>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</si>
  <si>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</si>
  <si>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</si>
  <si>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</si>
  <si>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</si>
  <si>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</si>
  <si>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</si>
  <si>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</si>
  <si>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</si>
  <si>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</si>
  <si>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</si>
  <si>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</si>
  <si>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</si>
  <si>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</si>
  <si>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</si>
  <si>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</si>
  <si>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</si>
  <si>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</si>
  <si>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</si>
  <si>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</si>
  <si>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</si>
  <si>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</si>
  <si>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</si>
  <si>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</si>
  <si>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</si>
  <si>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</si>
  <si>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</si>
  <si>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</si>
  <si>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</si>
  <si>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</si>
  <si>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</si>
  <si>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</si>
  <si>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</si>
  <si>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</si>
  <si>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</si>
  <si>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</si>
  <si>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</si>
  <si>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</si>
  <si>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</si>
  <si>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</si>
  <si>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</si>
  <si>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</si>
  <si>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</si>
  <si>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</si>
  <si>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</si>
  <si>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</si>
  <si>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</si>
  <si>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</si>
  <si>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</si>
  <si>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</si>
  <si>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</si>
  <si>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</si>
  <si>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</si>
  <si>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</si>
  <si>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</si>
  <si>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</si>
  <si>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</si>
  <si>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</si>
  <si>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</si>
  <si>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</si>
  <si>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</si>
  <si>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</si>
  <si>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</si>
  <si>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</si>
  <si>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</si>
  <si>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</si>
  <si>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</si>
  <si>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</si>
  <si>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</si>
  <si>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</si>
  <si>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</si>
  <si>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</si>
  <si>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</si>
  <si>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</si>
  <si>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</si>
  <si>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</si>
  <si>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</si>
  <si>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</si>
  <si>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</si>
  <si>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</si>
  <si>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</si>
  <si>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</si>
  <si>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</si>
  <si>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</si>
  <si>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</si>
  <si>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</si>
  <si>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</si>
  <si>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</si>
  <si>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</si>
  <si>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</si>
  <si>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</si>
  <si>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</si>
  <si>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</si>
  <si>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</si>
  <si>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</si>
  <si>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</si>
  <si>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</si>
  <si>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</si>
  <si>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</si>
  <si>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</si>
  <si>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</si>
  <si>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</si>
  <si>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</si>
  <si>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</si>
  <si>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</si>
  <si>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</si>
  <si>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</si>
  <si>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</si>
  <si>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</si>
  <si>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</si>
  <si>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</si>
  <si>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</si>
  <si>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</si>
  <si>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</si>
  <si>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</si>
  <si>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</si>
  <si>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</si>
  <si>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</si>
  <si>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</si>
  <si>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</si>
  <si>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</si>
  <si>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</si>
  <si>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</si>
  <si>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</si>
  <si>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</si>
  <si>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</si>
  <si>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</si>
  <si>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</si>
  <si>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</si>
  <si>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</si>
  <si>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</si>
  <si>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</si>
  <si>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</si>
  <si>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</si>
  <si>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</si>
  <si>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</si>
  <si>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</si>
  <si>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</si>
  <si>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</si>
  <si>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</si>
  <si>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</si>
  <si>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</si>
  <si>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</si>
  <si>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</si>
  <si>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</si>
  <si>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</si>
  <si>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</si>
  <si>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</si>
  <si>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</si>
  <si>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</si>
  <si>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</si>
  <si>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</si>
  <si>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</si>
  <si>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</si>
  <si>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</si>
  <si>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</si>
  <si>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</si>
  <si>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</si>
  <si>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</si>
  <si>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</si>
  <si>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</si>
  <si>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</si>
  <si>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</si>
  <si>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</si>
  <si>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</si>
  <si>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</si>
  <si>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</si>
  <si>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</si>
  <si>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</si>
  <si>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</si>
  <si>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</si>
  <si>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</si>
  <si>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</si>
  <si>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</si>
  <si>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</si>
  <si>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</si>
  <si>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</si>
  <si>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</si>
  <si>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</si>
  <si>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</si>
  <si>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</si>
  <si>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</si>
  <si>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</si>
  <si>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</si>
  <si>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</si>
  <si>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</si>
  <si>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</si>
  <si>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</si>
  <si>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</si>
  <si>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</si>
  <si>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</si>
  <si>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</si>
  <si>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</si>
  <si>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</si>
  <si>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</si>
  <si>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</si>
  <si>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</si>
  <si>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</si>
  <si>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</si>
  <si>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</si>
  <si>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</si>
  <si>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</si>
  <si>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</si>
  <si>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</si>
  <si>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</si>
  <si>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</si>
  <si>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</si>
  <si>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</si>
  <si>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</si>
  <si>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</si>
  <si>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</si>
  <si>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</si>
  <si>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</si>
  <si>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</si>
  <si>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</si>
  <si>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</si>
  <si>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</si>
  <si>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</si>
  <si>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</si>
  <si>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</si>
  <si>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</si>
  <si>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</si>
  <si>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</si>
  <si>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</si>
  <si>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</si>
  <si>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</si>
  <si>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</si>
  <si>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</si>
  <si>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</si>
  <si>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</si>
  <si>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</si>
  <si>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</si>
  <si>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</si>
  <si>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</si>
  <si>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</si>
  <si>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</si>
  <si>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</si>
  <si>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</si>
  <si>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</si>
  <si>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</si>
  <si>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</si>
  <si>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</si>
  <si>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</si>
  <si>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</si>
  <si>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</si>
  <si>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</si>
  <si>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</si>
  <si>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</si>
  <si>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</si>
  <si>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</si>
  <si>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</si>
  <si>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</si>
  <si>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</si>
  <si>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</si>
  <si>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</si>
  <si>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</si>
  <si>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</si>
  <si>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</si>
  <si>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</si>
  <si>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</si>
  <si>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</si>
  <si>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</si>
  <si>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</si>
  <si>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</si>
  <si>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</si>
  <si>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</si>
  <si>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</si>
  <si>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</si>
  <si>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</si>
  <si>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</si>
  <si>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</si>
  <si>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</si>
  <si>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</si>
  <si>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</si>
  <si>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</si>
  <si>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</si>
  <si>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</si>
  <si>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</si>
  <si>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</si>
  <si>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</si>
  <si>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</si>
  <si>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</si>
  <si>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</si>
  <si>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</si>
  <si>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</si>
  <si>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</si>
  <si>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</si>
  <si>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</si>
  <si>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</si>
  <si>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</si>
  <si>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</si>
  <si>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</si>
  <si>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</si>
  <si>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</si>
  <si>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</si>
  <si>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</si>
  <si>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</si>
  <si>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</si>
  <si>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</si>
  <si>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</si>
  <si>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</si>
  <si>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</si>
  <si>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</si>
  <si>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</si>
  <si>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</si>
  <si>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</si>
  <si>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</si>
  <si>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</si>
  <si>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</si>
  <si>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</si>
  <si>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</si>
  <si>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</si>
  <si>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</si>
  <si>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</si>
  <si>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</si>
  <si>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</si>
  <si>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</si>
  <si>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</si>
  <si>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</si>
  <si>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</si>
  <si>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</si>
  <si>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</si>
  <si>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</si>
  <si>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</si>
  <si>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</si>
  <si>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</si>
  <si>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</si>
  <si>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</si>
  <si>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</si>
  <si>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</si>
  <si>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</si>
  <si>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</si>
  <si>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</si>
  <si>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</si>
  <si>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</si>
  <si>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</si>
  <si>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</si>
  <si>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</si>
  <si>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</si>
  <si>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</si>
  <si>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</si>
  <si>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</si>
  <si>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</si>
  <si>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</si>
  <si>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</si>
  <si>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</si>
  <si>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</si>
  <si>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</si>
  <si>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</si>
  <si>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</si>
  <si>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</si>
  <si>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</si>
  <si>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</si>
  <si>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</si>
  <si>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</si>
  <si>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</si>
  <si>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</si>
  <si>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</si>
  <si>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</si>
  <si>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</si>
  <si>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</si>
  <si>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</si>
  <si>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</si>
  <si>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</si>
  <si>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</si>
  <si>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</si>
  <si>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</si>
  <si>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</si>
  <si>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</si>
  <si>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</si>
  <si>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</si>
  <si>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</si>
  <si>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</si>
  <si>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</si>
  <si>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</si>
  <si>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</si>
  <si>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</si>
  <si>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</si>
  <si>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</si>
  <si>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</si>
  <si>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</si>
  <si>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</si>
  <si>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</si>
  <si>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</si>
  <si>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</si>
  <si>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</si>
  <si>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</si>
  <si>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</si>
  <si>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</si>
  <si>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</si>
  <si>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</si>
  <si>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</si>
  <si>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</si>
  <si>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</si>
  <si>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</si>
  <si>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</si>
  <si>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</si>
  <si>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</si>
  <si>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</si>
  <si>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</si>
  <si>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</si>
  <si>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</si>
  <si>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</si>
  <si>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</si>
  <si>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</si>
  <si>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</si>
  <si>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</si>
  <si>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</si>
  <si>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</si>
  <si>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</si>
  <si>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</si>
  <si>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</si>
  <si>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</si>
  <si>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</si>
  <si>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</si>
  <si>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</si>
  <si>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</si>
  <si>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</si>
  <si>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</si>
  <si>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</si>
  <si>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</si>
  <si>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</si>
  <si>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</si>
  <si>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</si>
  <si>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</si>
  <si>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</si>
  <si>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</si>
  <si>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</si>
  <si>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</si>
  <si>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</si>
  <si>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</si>
  <si>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</si>
  <si>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</si>
  <si>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</si>
  <si>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</si>
  <si>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</si>
  <si>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</si>
  <si>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</si>
  <si>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</si>
  <si>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</si>
  <si>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</si>
  <si>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</si>
  <si>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</si>
  <si>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</si>
  <si>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</si>
  <si>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</si>
  <si>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</si>
  <si>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</si>
  <si>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</si>
  <si>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</si>
  <si>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</si>
  <si>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</si>
  <si>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</si>
  <si>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</si>
  <si>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</si>
  <si>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</si>
  <si>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</si>
  <si>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</si>
  <si>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</si>
  <si>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</si>
  <si>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</si>
  <si>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</si>
  <si>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</si>
  <si>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</si>
  <si>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</si>
  <si>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</si>
  <si>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</si>
  <si>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</si>
  <si>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</si>
  <si>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</si>
  <si>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</si>
  <si>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</si>
  <si>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</si>
  <si>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</si>
  <si>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</si>
  <si>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</si>
  <si>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</si>
  <si>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</si>
  <si>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</si>
  <si>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</si>
  <si>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</si>
  <si>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</si>
  <si>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</si>
  <si>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</si>
  <si>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</si>
  <si>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</si>
  <si>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</si>
  <si>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</si>
  <si>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</si>
  <si>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</si>
  <si>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</si>
  <si>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</si>
  <si>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</si>
  <si>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</si>
  <si>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</si>
  <si>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</si>
  <si>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</si>
  <si>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</si>
  <si>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</si>
  <si>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</si>
  <si>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</si>
  <si>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</si>
  <si>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</si>
  <si>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</si>
  <si>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</si>
  <si>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</si>
  <si>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</si>
  <si>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</si>
  <si>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</si>
  <si>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</si>
  <si>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</si>
  <si>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</si>
  <si>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</si>
  <si>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</si>
  <si>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</si>
  <si>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</si>
  <si>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</si>
  <si>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</si>
  <si>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</si>
  <si>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</si>
  <si>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</si>
  <si>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</si>
  <si>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</si>
  <si>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</si>
  <si>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</si>
  <si>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</si>
  <si>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</si>
  <si>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</si>
  <si>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</si>
  <si>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</si>
  <si>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</si>
  <si>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</si>
  <si>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</si>
  <si>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</si>
  <si>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</si>
  <si>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</si>
  <si>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</si>
  <si>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</si>
  <si>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</si>
  <si>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</si>
  <si>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</si>
  <si>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</si>
  <si>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</si>
  <si>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</si>
  <si>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</si>
  <si>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</si>
  <si>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</si>
  <si>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</si>
  <si>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</si>
  <si>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</si>
  <si>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</si>
  <si>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</si>
  <si>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</si>
  <si>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</si>
  <si>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</si>
  <si>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</si>
  <si>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</si>
  <si>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</si>
  <si>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</si>
  <si>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</si>
  <si>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</si>
  <si>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</si>
  <si>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</si>
  <si>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</si>
  <si>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</si>
  <si>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</si>
  <si>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</si>
  <si>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</si>
  <si>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</si>
  <si>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</si>
  <si>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</si>
  <si>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</si>
  <si>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</si>
  <si>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</si>
  <si>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</si>
  <si>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</si>
  <si>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</si>
  <si>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</si>
  <si>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</si>
  <si>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</si>
  <si>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</si>
  <si>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</si>
  <si>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</si>
  <si>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</si>
  <si>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</si>
  <si>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</si>
  <si>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</si>
  <si>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</si>
  <si>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</si>
  <si>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</si>
  <si>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</si>
  <si>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</si>
  <si>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</si>
  <si>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</si>
  <si>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</si>
  <si>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</si>
  <si>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</si>
  <si>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</si>
  <si>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</si>
  <si>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</si>
  <si>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</si>
  <si>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</si>
  <si>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</si>
  <si>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</si>
  <si>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</si>
  <si>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</si>
  <si>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</si>
  <si>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</si>
  <si>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</si>
  <si>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</si>
  <si>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</si>
  <si>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</si>
  <si>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</si>
  <si>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</si>
  <si>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</si>
  <si>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</si>
  <si>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</si>
  <si>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</si>
  <si>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</si>
  <si>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</si>
  <si>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</si>
  <si>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</si>
  <si>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</si>
  <si>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</si>
  <si>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</si>
  <si>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</si>
  <si>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</si>
  <si>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</si>
  <si>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</si>
  <si>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</si>
  <si>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</si>
  <si>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</si>
  <si>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</si>
  <si>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</si>
  <si>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</si>
  <si>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</si>
  <si>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</si>
  <si>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</si>
  <si>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</si>
  <si>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</si>
  <si>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</si>
  <si>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</si>
  <si>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</si>
  <si>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</si>
  <si>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</si>
  <si>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</si>
  <si>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</si>
  <si>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</si>
  <si>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</si>
  <si>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</si>
  <si>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</si>
  <si>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</si>
  <si>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</si>
  <si>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</si>
  <si>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</si>
  <si>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</si>
  <si>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</si>
  <si>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</si>
  <si>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</si>
  <si>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</si>
  <si>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</si>
  <si>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</si>
  <si>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</si>
  <si>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</si>
  <si>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</si>
  <si>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</si>
  <si>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</si>
  <si>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</si>
  <si>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</si>
  <si>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</si>
  <si>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</si>
  <si>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</si>
  <si>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</si>
  <si>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</si>
  <si>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</si>
  <si>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</si>
  <si>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</si>
  <si>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</si>
  <si>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</si>
  <si>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</si>
  <si>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</si>
  <si>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</si>
  <si>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</si>
  <si>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</si>
  <si>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</si>
  <si>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</si>
  <si>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</si>
  <si>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</si>
  <si>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</si>
  <si>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</si>
  <si>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</si>
  <si>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</si>
  <si>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</si>
  <si>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</si>
  <si>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</si>
  <si>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</si>
  <si>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</si>
  <si>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</si>
  <si>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</si>
  <si>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</si>
  <si>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</si>
  <si>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</si>
  <si>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</si>
  <si>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</si>
  <si>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</si>
  <si>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</si>
  <si>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</si>
  <si>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</si>
  <si>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</si>
  <si>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</si>
  <si>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</si>
  <si>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</si>
  <si>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</si>
  <si>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</si>
  <si>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</si>
  <si>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</si>
  <si>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</si>
  <si>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</si>
  <si>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</si>
  <si>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</si>
  <si>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</si>
  <si>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</si>
  <si>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</si>
  <si>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</si>
  <si>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</si>
  <si>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</si>
  <si>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</si>
  <si>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</si>
  <si>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</si>
  <si>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</si>
  <si>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</si>
  <si>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</si>
  <si>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</si>
  <si>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</si>
  <si>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</si>
  <si>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</si>
  <si>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</si>
  <si>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</si>
  <si>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</si>
  <si>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</si>
  <si>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</si>
  <si>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</si>
  <si>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</si>
  <si>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</si>
  <si>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</si>
  <si>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</si>
  <si>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</si>
  <si>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</si>
  <si>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</si>
  <si>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</si>
  <si>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</si>
  <si>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</si>
  <si>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</si>
  <si>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</si>
  <si>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</si>
  <si>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</si>
  <si>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</si>
  <si>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</si>
  <si>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</si>
  <si>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</si>
  <si>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</si>
  <si>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</si>
  <si>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</si>
  <si>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</si>
  <si>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</si>
  <si>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</si>
  <si>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</si>
  <si>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</si>
  <si>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</si>
  <si>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</si>
  <si>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</si>
  <si>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</si>
  <si>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</si>
  <si>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</si>
  <si>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</si>
  <si>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</si>
  <si>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</si>
  <si>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</si>
  <si>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</si>
  <si>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</si>
  <si>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</si>
  <si>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</si>
  <si>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</si>
  <si>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</si>
  <si>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</si>
  <si>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</si>
  <si>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</si>
  <si>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</si>
  <si>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</si>
  <si>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</si>
  <si>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</si>
  <si>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</si>
  <si>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</si>
  <si>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</si>
  <si>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</si>
  <si>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</si>
  <si>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</si>
  <si>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</si>
  <si>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</si>
  <si>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</si>
  <si>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</si>
  <si>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</si>
  <si>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</si>
  <si>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</si>
  <si>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</si>
  <si>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</si>
  <si>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</si>
  <si>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</si>
  <si>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</si>
  <si>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</si>
  <si>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</si>
  <si>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</si>
  <si>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</si>
  <si>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</si>
  <si>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</si>
  <si>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</si>
  <si>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</si>
  <si>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</si>
  <si>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</si>
  <si>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</si>
  <si>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</si>
  <si>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</si>
  <si>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</si>
  <si>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</si>
  <si>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</si>
  <si>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</si>
  <si>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</si>
  <si>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</si>
  <si>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</si>
  <si>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</si>
  <si>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</si>
  <si>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</si>
  <si>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</si>
  <si>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</si>
  <si>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</si>
  <si>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</si>
  <si>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</si>
  <si>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</si>
  <si>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</si>
  <si>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</si>
  <si>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</si>
  <si>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</si>
  <si>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</si>
  <si>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</si>
  <si>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</si>
  <si>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</si>
  <si>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</si>
  <si>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</si>
  <si>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</si>
  <si>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</si>
  <si>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</si>
  <si>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</si>
  <si>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</si>
  <si>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</si>
  <si>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</si>
  <si>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</si>
  <si>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</si>
  <si>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</si>
  <si>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</si>
  <si>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</si>
  <si>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</si>
  <si>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</si>
  <si>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</si>
  <si>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</si>
  <si>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</si>
  <si>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</si>
  <si>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</si>
  <si>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</si>
  <si>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</si>
  <si>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</si>
  <si>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</si>
  <si>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</si>
  <si>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</si>
  <si>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</si>
  <si>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</si>
  <si>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</si>
  <si>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</si>
  <si>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</si>
  <si>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</si>
  <si>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</si>
  <si>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</si>
  <si>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</si>
  <si>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</si>
  <si>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</si>
  <si>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</si>
  <si>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</si>
  <si>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</si>
  <si>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</si>
  <si>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</si>
  <si>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</si>
  <si>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</si>
  <si>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</si>
  <si>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</si>
  <si>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</si>
  <si>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</si>
  <si>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</si>
  <si>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</si>
  <si>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</si>
  <si>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</si>
  <si>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</si>
  <si>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</si>
  <si>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</si>
  <si>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</si>
  <si>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</si>
  <si>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</si>
  <si>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</si>
  <si>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</si>
  <si>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</si>
  <si>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</si>
  <si>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</si>
  <si>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</si>
  <si>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</si>
  <si>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</si>
  <si>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</si>
  <si>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</si>
  <si>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</si>
  <si>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</si>
  <si>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</si>
  <si>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</si>
  <si>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</si>
  <si>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</si>
  <si>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</si>
  <si>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</si>
  <si>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</si>
  <si>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</si>
  <si>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</si>
  <si>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</si>
  <si>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</si>
  <si>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</si>
  <si>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</si>
  <si>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</si>
  <si>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</si>
  <si>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</si>
  <si>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</si>
  <si>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</si>
  <si>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</si>
  <si>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</si>
  <si>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</si>
  <si>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</si>
  <si>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</si>
  <si>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</si>
  <si>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</si>
  <si>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</si>
  <si>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</si>
  <si>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</si>
  <si>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</si>
  <si>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</si>
  <si>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</si>
  <si>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</si>
  <si>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</si>
  <si>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</si>
  <si>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</si>
  <si>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</si>
  <si>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</si>
  <si>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</si>
  <si>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</si>
  <si>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</si>
  <si>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</si>
  <si>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</si>
  <si>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</si>
  <si>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</si>
  <si>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</si>
  <si>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</si>
  <si>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</si>
  <si>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</si>
  <si>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</si>
  <si>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</si>
  <si>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</si>
  <si>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</si>
  <si>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</si>
  <si>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</si>
  <si>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</si>
  <si>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</si>
  <si>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</si>
  <si>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</si>
  <si>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</si>
  <si>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</si>
  <si>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</si>
  <si>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</si>
  <si>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</si>
  <si>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</si>
  <si>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</si>
  <si>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</si>
  <si>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</si>
  <si>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</si>
  <si>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</si>
  <si>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</si>
  <si>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</si>
  <si>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</si>
  <si>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</si>
  <si>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</si>
  <si>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</si>
  <si>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</si>
  <si>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</si>
  <si>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</si>
  <si>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</si>
  <si>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</si>
  <si>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</si>
  <si>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</si>
  <si>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</si>
  <si>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</si>
  <si>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</si>
  <si>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</si>
  <si>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</si>
  <si>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</si>
  <si>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</si>
  <si>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</si>
  <si>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</si>
  <si>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</si>
  <si>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</si>
  <si>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</si>
  <si>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</si>
  <si>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</si>
  <si>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</si>
  <si>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</si>
  <si>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</si>
  <si>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</si>
  <si>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</si>
  <si>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</si>
  <si>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</si>
  <si>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</si>
  <si>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</si>
  <si>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</si>
  <si>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</si>
  <si>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</si>
  <si>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</si>
  <si>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</si>
  <si>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</si>
  <si>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</si>
  <si>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</si>
  <si>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</si>
  <si>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</si>
  <si>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</si>
  <si>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</si>
  <si>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</si>
  <si>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</si>
  <si>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</si>
  <si>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</si>
  <si>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</si>
  <si>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</si>
  <si>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</si>
  <si>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</si>
  <si>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</si>
  <si>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</si>
  <si>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</si>
  <si>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</si>
  <si>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</si>
  <si>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</si>
  <si>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</si>
  <si>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</si>
  <si>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</si>
  <si>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</si>
  <si>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</si>
  <si>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</si>
  <si>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</si>
  <si>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</si>
  <si>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</si>
  <si>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</si>
  <si>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</si>
  <si>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</si>
  <si>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</si>
  <si>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</si>
  <si>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</si>
  <si>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</si>
  <si>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</si>
  <si>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</si>
  <si>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</si>
  <si>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</si>
  <si>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</si>
  <si>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</si>
  <si>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</si>
  <si>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</si>
  <si>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</si>
  <si>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</si>
  <si>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</si>
  <si>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</si>
  <si>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</si>
  <si>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</si>
  <si>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</si>
  <si>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</si>
  <si>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</si>
  <si>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</si>
  <si>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</si>
  <si>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</si>
  <si>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</si>
  <si>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</si>
  <si>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</si>
  <si>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</si>
  <si>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</si>
  <si>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</si>
  <si>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</si>
  <si>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</si>
  <si>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</si>
  <si>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</si>
  <si>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</si>
  <si>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</si>
  <si>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</si>
  <si>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</si>
  <si>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</si>
  <si>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</si>
  <si>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</si>
  <si>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</si>
  <si>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</si>
  <si>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</si>
  <si>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</si>
  <si>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</si>
  <si>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</si>
  <si>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</si>
  <si>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</si>
  <si>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</si>
  <si>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</si>
  <si>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</si>
  <si>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</si>
  <si>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</si>
  <si>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</si>
  <si>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</si>
  <si>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</si>
  <si>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</si>
  <si>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</si>
  <si>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</si>
  <si>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</si>
  <si>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</si>
  <si>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</si>
  <si>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</si>
  <si>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</si>
  <si>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</si>
  <si>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</si>
  <si>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</si>
  <si>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</si>
  <si>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</si>
  <si>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</si>
  <si>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</si>
  <si>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</si>
  <si>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</si>
  <si>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</si>
  <si>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</si>
  <si>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</si>
  <si>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</si>
  <si>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</si>
  <si>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</si>
  <si>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</si>
  <si>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</si>
  <si>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</si>
  <si>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</si>
  <si>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</si>
  <si>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</si>
  <si>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</si>
  <si>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</si>
  <si>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</si>
  <si>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</si>
  <si>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</si>
  <si>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</si>
  <si>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</si>
  <si>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</si>
  <si>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</si>
  <si>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</si>
  <si>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</si>
  <si>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</si>
  <si>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</si>
  <si>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</si>
  <si>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</si>
  <si>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</si>
  <si>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</si>
  <si>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</si>
  <si>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</si>
  <si>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</si>
  <si>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</si>
  <si>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</si>
  <si>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</si>
  <si>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</si>
  <si>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</si>
  <si>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</si>
  <si>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</si>
  <si>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</si>
  <si>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</si>
  <si>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</si>
  <si>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</si>
  <si>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</si>
  <si>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</si>
  <si>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</si>
  <si>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</si>
  <si>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</si>
  <si>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</si>
  <si>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</si>
  <si>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</si>
  <si>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</si>
  <si>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</si>
  <si>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</si>
  <si>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</si>
  <si>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</si>
  <si>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</si>
  <si>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</si>
  <si>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</si>
  <si>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</si>
  <si>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</si>
  <si>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</si>
  <si>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</si>
  <si>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</si>
  <si>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</si>
  <si>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</si>
  <si>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</si>
  <si>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</si>
  <si>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</si>
  <si>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</si>
  <si>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</si>
  <si>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</si>
  <si>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</si>
  <si>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</si>
  <si>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</si>
  <si>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</si>
  <si>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</si>
  <si>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</si>
  <si>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</si>
  <si>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</si>
  <si>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</si>
  <si>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</si>
  <si>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</si>
  <si>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</si>
  <si>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</si>
  <si>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</si>
  <si>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</si>
  <si>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</si>
  <si>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</si>
  <si>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</si>
  <si>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</si>
  <si>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</si>
  <si>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</si>
  <si>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</si>
  <si>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</si>
  <si>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</si>
  <si>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</si>
  <si>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</si>
  <si>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</si>
  <si>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</si>
  <si>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</si>
  <si>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</si>
  <si>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</si>
  <si>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</si>
  <si>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</si>
  <si>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</si>
  <si>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</si>
  <si>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</si>
  <si>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</si>
  <si>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</si>
  <si>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</si>
  <si>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</si>
  <si>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</si>
  <si>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</si>
  <si>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</si>
  <si>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</si>
  <si>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</si>
  <si>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</si>
  <si>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</si>
  <si>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</si>
  <si>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</si>
  <si>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</si>
  <si>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</si>
  <si>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</si>
  <si>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</si>
  <si>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</si>
  <si>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</si>
  <si>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</si>
  <si>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</si>
  <si>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</si>
  <si>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</si>
  <si>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</si>
  <si>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</si>
  <si>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</si>
  <si>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</si>
  <si>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</si>
  <si>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</si>
  <si>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</si>
  <si>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</si>
  <si>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</si>
  <si>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</si>
  <si>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</si>
  <si>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</si>
  <si>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</si>
  <si>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</si>
  <si>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</si>
  <si>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</si>
  <si>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</si>
  <si>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</si>
  <si>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</si>
  <si>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</si>
  <si>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</si>
  <si>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</si>
  <si>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</si>
  <si>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</si>
  <si>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</si>
  <si>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</si>
  <si>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</si>
  <si>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</si>
  <si>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</si>
  <si>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</si>
  <si>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</si>
  <si>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</si>
  <si>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</si>
  <si>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</si>
  <si>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</si>
  <si>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</si>
  <si>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</si>
  <si>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</si>
  <si>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</si>
  <si>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</si>
  <si>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</si>
  <si>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</si>
  <si>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</si>
  <si>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</si>
  <si>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</si>
  <si>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</si>
  <si>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</si>
  <si>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</si>
  <si>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</si>
  <si>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</si>
  <si>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</si>
  <si>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</si>
  <si>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</si>
  <si>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</si>
  <si>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</si>
  <si>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</si>
  <si>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</si>
  <si>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</si>
  <si>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</si>
  <si>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</si>
  <si>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</si>
  <si>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</si>
  <si>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</si>
  <si>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</si>
  <si>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</si>
  <si>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</si>
  <si>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</si>
  <si>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</si>
  <si>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</si>
  <si>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</si>
  <si>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</si>
  <si>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</si>
  <si>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</si>
  <si>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</si>
  <si>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</si>
  <si>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</si>
  <si>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</si>
  <si>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</si>
  <si>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</si>
  <si>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</si>
  <si>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</si>
  <si>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</si>
  <si>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</si>
  <si>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</si>
  <si>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</si>
  <si>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</si>
  <si>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</si>
  <si>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</si>
  <si>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</si>
  <si>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</si>
  <si>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</si>
  <si>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</si>
  <si>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</si>
  <si>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</si>
  <si>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</si>
  <si>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</si>
  <si>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</si>
  <si>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</si>
  <si>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</si>
  <si>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</si>
  <si>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</si>
  <si>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</si>
  <si>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</si>
  <si>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</si>
  <si>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</si>
  <si>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</si>
  <si>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</si>
  <si>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</si>
  <si>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</si>
  <si>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</si>
  <si>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</si>
  <si>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</si>
  <si>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</si>
  <si>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</si>
  <si>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</si>
  <si>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</si>
  <si>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</si>
  <si>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</si>
  <si>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</si>
  <si>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</si>
  <si>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</si>
  <si>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</si>
  <si>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</si>
  <si>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</si>
  <si>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</si>
  <si>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</si>
  <si>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</si>
  <si>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</si>
  <si>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</si>
  <si>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</si>
  <si>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</si>
  <si>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</si>
  <si>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</si>
  <si>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</si>
  <si>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</si>
  <si>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</si>
  <si>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</si>
  <si>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</si>
  <si>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</si>
  <si>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</si>
  <si>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</si>
  <si>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</si>
  <si>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</si>
  <si>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</si>
  <si>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</si>
  <si>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</si>
  <si>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</si>
  <si>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</si>
  <si>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</si>
  <si>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</si>
  <si>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</si>
  <si>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</si>
  <si>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</si>
  <si>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</si>
  <si>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</si>
  <si>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</si>
  <si>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</si>
  <si>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</si>
  <si>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</si>
  <si>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</si>
  <si>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</si>
  <si>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</si>
  <si>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</si>
  <si>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</si>
  <si>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</si>
  <si>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</si>
  <si>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</si>
  <si>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</si>
  <si>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</si>
  <si>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</si>
  <si>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</si>
  <si>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</si>
  <si>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</si>
  <si>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</si>
  <si>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</si>
  <si>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</si>
  <si>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</si>
  <si>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</si>
  <si>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</si>
  <si>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</si>
  <si>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</si>
  <si>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</si>
  <si>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</si>
  <si>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</si>
  <si>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</si>
  <si>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</si>
  <si>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</si>
  <si>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</si>
  <si>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</si>
  <si>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</si>
  <si>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</si>
  <si>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</si>
  <si>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</si>
  <si>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</si>
  <si>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</si>
  <si>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</si>
  <si>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</si>
  <si>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</si>
  <si>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</si>
  <si>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</si>
  <si>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</si>
  <si>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</si>
  <si>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</si>
  <si>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</si>
  <si>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</si>
  <si>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</si>
  <si>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</si>
  <si>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</si>
  <si>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</si>
  <si>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</si>
  <si>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</si>
  <si>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</si>
  <si>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</si>
  <si>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</si>
  <si>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</si>
  <si>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</si>
  <si>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</si>
  <si>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</si>
  <si>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</si>
  <si>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</si>
  <si>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</si>
  <si>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</si>
  <si>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</si>
  <si>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</si>
  <si>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</si>
  <si>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</si>
  <si>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</si>
  <si>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</si>
  <si>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</si>
  <si>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</si>
  <si>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</si>
  <si>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</si>
  <si>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</si>
  <si>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</si>
  <si>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</si>
  <si>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</si>
  <si>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</si>
  <si>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</si>
  <si>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</si>
  <si>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</si>
  <si>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</si>
  <si>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</si>
  <si>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</si>
  <si>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</si>
  <si>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</si>
  <si>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</si>
  <si>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</si>
  <si>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</si>
  <si>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</si>
  <si>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</si>
  <si>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</si>
  <si>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</si>
  <si>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</si>
  <si>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</si>
  <si>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</si>
  <si>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</si>
  <si>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</si>
  <si>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</si>
  <si>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</si>
  <si>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</si>
  <si>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</si>
  <si>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</si>
  <si>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</si>
  <si>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</si>
  <si>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</si>
  <si>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</si>
  <si>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</si>
  <si>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</si>
  <si>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</si>
  <si>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</si>
  <si>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</si>
  <si>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</si>
  <si>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</si>
  <si>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</si>
  <si>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</si>
  <si>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</si>
  <si>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</si>
  <si>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</si>
  <si>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</si>
  <si>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</si>
  <si>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</si>
  <si>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</si>
  <si>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</si>
  <si>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</si>
  <si>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</si>
  <si>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</si>
  <si>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</si>
  <si>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</si>
  <si>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</si>
  <si>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</si>
  <si>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</si>
  <si>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</si>
  <si>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</si>
  <si>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</si>
  <si>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</si>
  <si>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</si>
  <si>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</si>
  <si>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</si>
  <si>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</si>
  <si>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</si>
  <si>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</si>
  <si>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</si>
  <si>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</si>
  <si>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</si>
  <si>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</si>
  <si>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</si>
  <si>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</si>
  <si>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</si>
  <si>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</si>
  <si>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</si>
  <si>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</si>
  <si>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</si>
  <si>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</si>
  <si>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</si>
  <si>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</si>
  <si>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</si>
  <si>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</si>
  <si>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</si>
  <si>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</si>
  <si>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</si>
  <si>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</si>
  <si>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</si>
  <si>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</si>
  <si>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</si>
  <si>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</si>
  <si>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</si>
  <si>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</si>
  <si>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</si>
  <si>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</si>
  <si>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</si>
  <si>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</si>
  <si>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</si>
  <si>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</si>
  <si>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</si>
  <si>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</si>
  <si>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</si>
  <si>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</si>
  <si>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</si>
  <si>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</si>
  <si>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</si>
  <si>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</si>
  <si>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</si>
  <si>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</si>
  <si>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</si>
  <si>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</si>
  <si>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</si>
  <si>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</si>
  <si>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</si>
  <si>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</si>
  <si>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</si>
  <si>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</si>
  <si>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</si>
  <si>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</si>
  <si>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</si>
  <si>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</si>
  <si>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</si>
  <si>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</si>
  <si>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</si>
  <si>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</si>
  <si>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</si>
  <si>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</si>
  <si>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</si>
  <si>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</si>
  <si>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</si>
  <si>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</si>
  <si>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</si>
  <si>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</si>
  <si>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</si>
  <si>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</si>
  <si>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</si>
  <si>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</si>
  <si>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</si>
  <si>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</si>
  <si>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</si>
  <si>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</si>
  <si>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</si>
  <si>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</si>
  <si>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</si>
  <si>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</si>
  <si>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</si>
  <si>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</si>
  <si>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</si>
  <si>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</si>
  <si>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</si>
  <si>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</si>
  <si>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</si>
  <si>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</si>
  <si>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</si>
  <si>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</si>
  <si>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</si>
  <si>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</si>
  <si>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</si>
  <si>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</si>
  <si>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</si>
  <si>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</si>
  <si>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</si>
  <si>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</si>
  <si>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</si>
  <si>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</si>
  <si>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</si>
  <si>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</si>
  <si>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</si>
  <si>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</si>
  <si>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</si>
  <si>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</si>
  <si>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</si>
  <si>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</si>
  <si>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</si>
  <si>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</si>
  <si>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</si>
  <si>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</si>
  <si>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</si>
  <si>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</si>
  <si>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</si>
  <si>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</si>
  <si>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</si>
  <si>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</si>
  <si>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</si>
  <si>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</si>
  <si>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</si>
  <si>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</si>
  <si>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</si>
  <si>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</si>
  <si>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</si>
  <si>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</si>
  <si>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</si>
  <si>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</si>
  <si>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</si>
  <si>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</si>
  <si>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</si>
  <si>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</si>
  <si>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</si>
  <si>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</si>
  <si>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</si>
  <si>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</si>
  <si>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</si>
  <si>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</si>
  <si>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</si>
  <si>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</si>
  <si>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</si>
  <si>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</si>
  <si>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</si>
  <si>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</si>
  <si>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</si>
  <si>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</si>
  <si>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</si>
  <si>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</si>
  <si>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</si>
  <si>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</si>
  <si>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</si>
  <si>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</si>
  <si>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</si>
  <si>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</si>
  <si>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</si>
  <si>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</si>
  <si>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</si>
  <si>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</si>
  <si>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</si>
  <si>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</si>
  <si>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</si>
  <si>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</si>
  <si>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</si>
  <si>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</si>
  <si>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</si>
  <si>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</si>
  <si>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</si>
  <si>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</si>
  <si>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</si>
  <si>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</si>
  <si>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</si>
  <si>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</si>
  <si>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</si>
  <si>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</si>
  <si>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</si>
  <si>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</si>
  <si>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</si>
  <si>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</si>
  <si>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</si>
  <si>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</si>
  <si>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</si>
  <si>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</si>
  <si>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</si>
  <si>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</si>
  <si>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</si>
  <si>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</si>
  <si>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</si>
  <si>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</si>
  <si>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</si>
  <si>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</si>
  <si>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</si>
  <si>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</si>
  <si>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</si>
  <si>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</si>
  <si>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</si>
  <si>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</si>
  <si>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</si>
  <si>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</si>
  <si>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</si>
  <si>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</si>
  <si>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</si>
  <si>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</si>
  <si>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</si>
  <si>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</si>
  <si>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</si>
  <si>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</si>
  <si>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</si>
  <si>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</si>
  <si>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</si>
  <si>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</si>
  <si>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</si>
  <si>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</si>
  <si>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</si>
  <si>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</si>
  <si>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</si>
  <si>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</si>
  <si>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</si>
  <si>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</si>
  <si>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</si>
  <si>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</si>
  <si>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</si>
  <si>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</si>
  <si>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</si>
  <si>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</si>
  <si>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</si>
  <si>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</si>
  <si>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</si>
  <si>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</si>
  <si>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</si>
  <si>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</si>
  <si>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</si>
  <si>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</si>
  <si>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</si>
  <si>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</si>
  <si>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</si>
  <si>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</si>
  <si>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</si>
  <si>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</si>
  <si>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</si>
  <si>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</si>
  <si>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</si>
  <si>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</si>
  <si>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</si>
  <si>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</si>
  <si>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</si>
  <si>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</si>
  <si>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</si>
  <si>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</si>
  <si>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</si>
  <si>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</si>
  <si>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</si>
  <si>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</si>
  <si>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</si>
  <si>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</si>
  <si>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</si>
  <si>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</si>
  <si>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</si>
  <si>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</si>
  <si>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</si>
  <si>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</si>
  <si>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</si>
  <si>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</si>
  <si>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</si>
  <si>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</si>
  <si>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</si>
  <si>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</si>
  <si>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</si>
  <si>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</si>
  <si>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</si>
  <si>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</si>
  <si>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</si>
  <si>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</si>
  <si>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</si>
  <si>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</si>
  <si>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</si>
  <si>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</si>
  <si>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</si>
  <si>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</si>
  <si>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</si>
  <si>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</si>
  <si>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</si>
  <si>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</si>
  <si>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</si>
  <si>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</si>
  <si>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</si>
  <si>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</si>
  <si>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</si>
  <si>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</si>
  <si>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</si>
  <si>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</si>
  <si>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</si>
  <si>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</si>
  <si>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</si>
  <si>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</si>
  <si>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</si>
  <si>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</si>
  <si>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</si>
  <si>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</si>
  <si>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</si>
  <si>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</si>
  <si>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</si>
  <si>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</si>
  <si>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</si>
  <si>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</si>
  <si>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</si>
  <si>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</si>
  <si>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</si>
  <si>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</si>
  <si>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</si>
  <si>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</si>
  <si>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</si>
  <si>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</si>
  <si>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</si>
  <si>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</si>
  <si>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</si>
  <si>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</si>
  <si>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</si>
  <si>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</si>
  <si>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</si>
  <si>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</si>
  <si>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</si>
  <si>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</si>
  <si>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</si>
  <si>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</si>
  <si>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</si>
  <si>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</si>
  <si>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</si>
  <si>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</si>
  <si>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</si>
  <si>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</si>
  <si>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</si>
  <si>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</si>
  <si>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</si>
  <si>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</si>
  <si>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</si>
  <si>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</si>
  <si>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</si>
  <si>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</si>
  <si>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</si>
  <si>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</si>
  <si>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</si>
  <si>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</si>
  <si>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</si>
  <si>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</si>
  <si>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</si>
  <si>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</si>
  <si>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</si>
  <si>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</si>
  <si>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</si>
  <si>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</si>
  <si>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</si>
  <si>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</si>
  <si>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</si>
  <si>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</si>
  <si>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</si>
  <si>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</si>
  <si>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</si>
  <si>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</si>
  <si>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</si>
  <si>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</si>
  <si>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</si>
  <si>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</si>
  <si>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</si>
  <si>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</si>
  <si>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</si>
  <si>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</si>
  <si>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</si>
  <si>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</si>
  <si>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</si>
  <si>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</si>
  <si>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</si>
  <si>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</si>
  <si>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</si>
  <si>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</si>
  <si>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</si>
  <si>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</si>
  <si>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</si>
  <si>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</si>
  <si>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</si>
  <si>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</si>
  <si>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</si>
  <si>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</si>
  <si>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</si>
  <si>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</si>
  <si>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</si>
  <si>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</si>
  <si>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</si>
  <si>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</si>
  <si>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</si>
  <si>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</si>
  <si>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</si>
  <si>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</si>
  <si>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</si>
  <si>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</si>
  <si>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</si>
  <si>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</si>
  <si>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</si>
  <si>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</si>
  <si>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</si>
  <si>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</si>
  <si>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</si>
  <si>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</si>
  <si>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</si>
  <si>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</si>
  <si>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</si>
  <si>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</si>
  <si>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</si>
  <si>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</si>
  <si>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</si>
  <si>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</si>
  <si>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</si>
  <si>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</si>
  <si>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</si>
  <si>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</si>
  <si>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</si>
  <si>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</si>
  <si>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</si>
  <si>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</si>
  <si>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</si>
  <si>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</si>
  <si>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</si>
  <si>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</si>
  <si>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</si>
  <si>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</si>
  <si>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</si>
  <si>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</si>
  <si>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</si>
  <si>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</si>
  <si>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</si>
  <si>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</si>
  <si>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</si>
  <si>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</si>
  <si>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</si>
  <si>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</si>
  <si>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</si>
  <si>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</si>
  <si>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</si>
  <si>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</si>
  <si>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</si>
  <si>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</si>
  <si>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</si>
  <si>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</si>
  <si>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</si>
  <si>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</si>
  <si>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</si>
  <si>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</si>
  <si>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</si>
  <si>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</si>
  <si>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</si>
  <si>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</si>
  <si>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</si>
  <si>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</si>
  <si>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</si>
  <si>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</si>
  <si>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</si>
  <si>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</si>
  <si>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</si>
  <si>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</si>
  <si>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</si>
  <si>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</si>
  <si>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</si>
  <si>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</si>
  <si>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</si>
  <si>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</si>
  <si>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</si>
  <si>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</si>
  <si>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</si>
  <si>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</si>
  <si>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</si>
  <si>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</si>
  <si>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</si>
  <si>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</si>
  <si>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</si>
  <si>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</si>
  <si>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</si>
  <si>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</si>
  <si>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</si>
  <si>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</si>
  <si>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</si>
  <si>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</si>
  <si>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</si>
  <si>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</si>
  <si>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</si>
  <si>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</si>
  <si>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</si>
  <si>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</si>
  <si>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</si>
  <si>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</si>
  <si>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</si>
  <si>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</si>
  <si>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</si>
  <si>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</si>
  <si>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</si>
  <si>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</si>
  <si>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</si>
  <si>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</si>
  <si>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</si>
  <si>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</si>
  <si>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</si>
  <si>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</si>
  <si>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</si>
  <si>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</si>
  <si>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</si>
  <si>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</si>
  <si>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</si>
  <si>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</si>
  <si>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</si>
  <si>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</si>
  <si>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</si>
  <si>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</si>
  <si>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</si>
  <si>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</si>
  <si>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</si>
  <si>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</si>
  <si>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</si>
  <si>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</si>
  <si>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</si>
  <si>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</si>
  <si>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</si>
  <si>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</si>
  <si>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</si>
  <si>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</si>
  <si>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</si>
  <si>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</si>
  <si>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</si>
  <si>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</si>
  <si>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</si>
  <si>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</si>
  <si>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</si>
  <si>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</si>
  <si>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</si>
  <si>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</si>
  <si>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</si>
  <si>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</si>
  <si>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</si>
  <si>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</si>
  <si>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</si>
  <si>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</si>
  <si>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</si>
  <si>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</si>
  <si>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</si>
  <si>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</si>
  <si>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</si>
  <si>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</si>
  <si>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</si>
  <si>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</si>
  <si>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</si>
  <si>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</si>
  <si>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</si>
  <si>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</si>
  <si>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</si>
  <si>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</si>
  <si>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</si>
  <si>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</si>
  <si>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</si>
  <si>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</si>
  <si>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</si>
  <si>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</si>
  <si>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</si>
  <si>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</si>
  <si>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</si>
  <si>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</si>
  <si>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</si>
  <si>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</si>
  <si>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</si>
  <si>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</si>
  <si>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</si>
  <si>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</si>
  <si>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</si>
  <si>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</si>
  <si>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</si>
  <si>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</si>
  <si>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</si>
  <si>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</si>
  <si>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</si>
  <si>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</si>
  <si>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</si>
  <si>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</si>
  <si>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</si>
  <si>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</si>
  <si>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</si>
  <si>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</si>
  <si>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</si>
  <si>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</si>
  <si>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</si>
  <si>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</si>
  <si>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</si>
  <si>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</si>
  <si>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</si>
  <si>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</si>
  <si>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</si>
  <si>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</si>
  <si>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</si>
  <si>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</si>
  <si>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</si>
  <si>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</si>
  <si>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</si>
  <si>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</si>
  <si>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</si>
  <si>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</si>
  <si>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</si>
  <si>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</si>
  <si>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</si>
  <si>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</si>
  <si>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</si>
  <si>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</si>
  <si>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</si>
  <si>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</si>
  <si>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</si>
  <si>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</si>
  <si>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</si>
  <si>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</si>
  <si>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</si>
  <si>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</si>
  <si>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</si>
  <si>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</si>
  <si>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</si>
  <si>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</si>
  <si>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</si>
  <si>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</si>
  <si>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</si>
  <si>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</si>
  <si>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</si>
  <si>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</si>
  <si>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</si>
  <si>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</si>
  <si>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</si>
  <si>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</si>
  <si>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</si>
  <si>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</si>
  <si>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</si>
  <si>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</si>
  <si>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</si>
  <si>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</si>
  <si>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</si>
  <si>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</si>
  <si>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</si>
  <si>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</si>
  <si>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</si>
  <si>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</si>
  <si>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</si>
  <si>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</si>
  <si>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</si>
  <si>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</si>
  <si>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</si>
  <si>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</si>
  <si>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</si>
  <si>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</si>
  <si>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</si>
  <si>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</si>
  <si>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</si>
  <si>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</si>
  <si>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</si>
  <si>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</si>
  <si>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</si>
  <si>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</si>
  <si>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</si>
  <si>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</si>
  <si>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</si>
  <si>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</si>
  <si>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</si>
  <si>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</si>
  <si>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</si>
  <si>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</si>
  <si>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</si>
  <si>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</si>
  <si>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</si>
  <si>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</si>
  <si>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</si>
  <si>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</si>
  <si>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</si>
  <si>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</si>
  <si>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</si>
  <si>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</si>
  <si>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</si>
  <si>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</si>
  <si>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</si>
  <si>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</si>
  <si>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</si>
  <si>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</si>
  <si>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</si>
  <si>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</si>
  <si>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</si>
  <si>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</si>
  <si>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</si>
  <si>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</si>
  <si>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</si>
  <si>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</si>
  <si>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</si>
  <si>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</si>
  <si>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</si>
  <si>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</si>
  <si>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</si>
  <si>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</si>
  <si>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</si>
  <si>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</si>
  <si>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</si>
  <si>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</si>
  <si>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</si>
  <si>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</si>
  <si>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</si>
  <si>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</si>
  <si>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</si>
  <si>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</si>
  <si>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</si>
  <si>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</si>
  <si>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</si>
  <si>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</si>
  <si>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</si>
  <si>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</si>
  <si>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</si>
  <si>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</si>
  <si>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</si>
  <si>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</si>
  <si>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</si>
  <si>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</si>
  <si>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</si>
  <si>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</si>
  <si>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</si>
  <si>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</si>
  <si>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</si>
  <si>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</si>
  <si>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</si>
  <si>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</si>
  <si>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</si>
  <si>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</si>
  <si>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</si>
  <si>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</si>
  <si>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</si>
  <si>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</si>
  <si>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</si>
  <si>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</si>
  <si>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</si>
  <si>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</si>
  <si>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</si>
  <si>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</si>
  <si>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</si>
  <si>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</si>
  <si>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</si>
  <si>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</si>
  <si>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</si>
  <si>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</si>
  <si>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</si>
  <si>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</si>
  <si>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</si>
  <si>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</si>
  <si>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</si>
  <si>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</si>
  <si>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</si>
  <si>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</si>
  <si>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</si>
  <si>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</si>
  <si>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</si>
  <si>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</si>
  <si>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</si>
  <si>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</si>
  <si>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</si>
  <si>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</si>
  <si>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</si>
  <si>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</si>
  <si>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</si>
  <si>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</si>
  <si>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</si>
  <si>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</si>
  <si>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</si>
  <si>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</si>
  <si>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</si>
  <si>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</si>
  <si>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</si>
  <si>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</si>
  <si>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</si>
  <si>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</si>
  <si>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</si>
  <si>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</si>
  <si>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</si>
  <si>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</si>
  <si>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</si>
  <si>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</si>
  <si>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</si>
  <si>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</si>
  <si>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</si>
  <si>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</si>
  <si>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</si>
  <si>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</si>
  <si>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</si>
  <si>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</si>
  <si>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</si>
  <si>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</si>
  <si>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</si>
  <si>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</si>
  <si>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</si>
  <si>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</si>
  <si>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</si>
  <si>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</si>
  <si>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</si>
  <si>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</si>
  <si>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</si>
  <si>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</si>
  <si>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</si>
  <si>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</si>
  <si>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</si>
  <si>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</si>
  <si>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</si>
  <si>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</si>
  <si>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</si>
  <si>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</si>
  <si>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</si>
  <si>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</si>
  <si>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</si>
  <si>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</si>
  <si>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</si>
  <si>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</si>
  <si>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</si>
  <si>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</si>
  <si>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</si>
  <si>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</si>
  <si>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</si>
  <si>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</si>
  <si>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</si>
  <si>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</si>
  <si>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</si>
  <si>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</si>
  <si>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</si>
  <si>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</si>
  <si>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</si>
  <si>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</si>
  <si>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</si>
  <si>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</si>
  <si>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</si>
  <si>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</si>
  <si>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</si>
  <si>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</si>
  <si>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</si>
  <si>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</si>
  <si>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</si>
  <si>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</si>
  <si>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</si>
  <si>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</si>
  <si>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</si>
  <si>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</si>
  <si>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</si>
  <si>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</si>
  <si>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</si>
  <si>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</si>
  <si>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</si>
  <si>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</si>
  <si>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</si>
  <si>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</si>
  <si>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</si>
  <si>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</si>
  <si>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</si>
  <si>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</si>
  <si>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</si>
  <si>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</si>
  <si>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</si>
  <si>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</si>
  <si>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</si>
  <si>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</si>
  <si>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</si>
  <si>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</si>
  <si>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</si>
  <si>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</si>
  <si>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</si>
  <si>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</si>
  <si>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</si>
  <si>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</si>
  <si>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</si>
  <si>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</si>
  <si>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</si>
  <si>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</si>
  <si>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</si>
  <si>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</si>
  <si>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</si>
  <si>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</si>
  <si>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</si>
  <si>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</si>
  <si>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</si>
  <si>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</si>
  <si>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</si>
  <si>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</si>
  <si>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</si>
  <si>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</si>
  <si>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</si>
  <si>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</si>
  <si>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</si>
  <si>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</si>
  <si>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</si>
  <si>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</si>
  <si>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</si>
  <si>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</si>
  <si>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</si>
  <si>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</si>
  <si>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</si>
  <si>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</si>
  <si>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</si>
  <si>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</si>
  <si>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</si>
  <si>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</si>
  <si>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</si>
  <si>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</si>
  <si>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</si>
  <si>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</si>
  <si>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</si>
  <si>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</si>
  <si>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</si>
  <si>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</si>
  <si>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</si>
  <si>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</si>
  <si>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</si>
  <si>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</si>
  <si>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</si>
  <si>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</si>
  <si>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</si>
  <si>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</si>
  <si>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</si>
  <si>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</si>
  <si>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</si>
  <si>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</si>
  <si>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</si>
  <si>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</si>
  <si>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</si>
  <si>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</si>
  <si>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</si>
  <si>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</si>
  <si>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</si>
  <si>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</si>
  <si>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</si>
  <si>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</si>
  <si>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</si>
  <si>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</si>
  <si>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</si>
  <si>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</si>
  <si>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</si>
  <si>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</si>
  <si>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</si>
  <si>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</si>
  <si>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</si>
  <si>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</si>
  <si>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</si>
  <si>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</si>
  <si>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</si>
  <si>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</si>
  <si>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</si>
  <si>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</si>
  <si>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</si>
  <si>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</si>
  <si>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</si>
  <si>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</si>
  <si>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</si>
  <si>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</si>
  <si>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</si>
  <si>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</si>
  <si>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</si>
  <si>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</si>
  <si>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</si>
  <si>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</si>
  <si>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</si>
  <si>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</si>
  <si>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</si>
  <si>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</si>
  <si>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</si>
  <si>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</si>
  <si>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</si>
  <si>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</si>
  <si>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</si>
  <si>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</si>
  <si>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</si>
  <si>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</si>
  <si>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</si>
  <si>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</si>
  <si>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</si>
  <si>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</si>
  <si>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</si>
  <si>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</si>
  <si>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</si>
  <si>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</si>
  <si>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</si>
  <si>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</si>
  <si>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</si>
  <si>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</si>
  <si>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</si>
  <si>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</si>
  <si>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</si>
  <si>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</si>
  <si>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</si>
  <si>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</si>
  <si>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</si>
  <si>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</si>
  <si>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</si>
  <si>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</si>
  <si>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</si>
  <si>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</si>
  <si>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</si>
  <si>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</si>
  <si>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</si>
  <si>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</si>
  <si>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</si>
  <si>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</si>
  <si>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</si>
  <si>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</si>
  <si>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</si>
  <si>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</si>
  <si>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</si>
  <si>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</si>
  <si>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</si>
  <si>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</si>
  <si>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</si>
  <si>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</si>
  <si>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</si>
  <si>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</si>
  <si>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</si>
  <si>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</si>
  <si>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</si>
  <si>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</si>
  <si>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</si>
  <si>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</si>
  <si>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</si>
  <si>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</si>
  <si>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</si>
  <si>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</si>
  <si>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</si>
  <si>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</si>
  <si>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</si>
  <si>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</si>
  <si>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</si>
  <si>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</si>
  <si>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</si>
  <si>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</si>
  <si>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</si>
  <si>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</si>
  <si>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</si>
  <si>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</si>
  <si>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</si>
  <si>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</si>
  <si>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</si>
  <si>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</si>
  <si>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</si>
  <si>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</si>
  <si>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</si>
  <si>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</si>
  <si>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</si>
  <si>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</si>
  <si>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</si>
  <si>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</si>
  <si>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</si>
  <si>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</si>
  <si>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</si>
  <si>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</si>
  <si>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</si>
  <si>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</si>
  <si>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</si>
  <si>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</si>
  <si>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</si>
  <si>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</si>
  <si>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</si>
  <si>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</si>
  <si>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</si>
  <si>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</si>
  <si>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</si>
  <si>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</si>
  <si>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</si>
  <si>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</si>
  <si>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</si>
  <si>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</si>
  <si>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</si>
  <si>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</si>
  <si>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</si>
  <si>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</si>
  <si>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</si>
  <si>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</si>
  <si>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</si>
  <si>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</si>
  <si>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</si>
  <si>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</si>
  <si>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</si>
  <si>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</si>
  <si>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</si>
  <si>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</si>
  <si>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</si>
  <si>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</si>
  <si>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</si>
  <si>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</si>
  <si>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</si>
  <si>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</si>
  <si>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</si>
  <si>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</si>
  <si>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</si>
  <si>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</si>
  <si>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</si>
  <si>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</si>
  <si>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</si>
  <si>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</si>
  <si>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</si>
  <si>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</si>
  <si>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</si>
  <si>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</si>
  <si>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</si>
  <si>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</si>
  <si>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</si>
  <si>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</si>
  <si>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</si>
  <si>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</si>
  <si>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</si>
  <si>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</si>
  <si>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</si>
  <si>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</si>
  <si>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</si>
  <si>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</si>
  <si>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</si>
  <si>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</si>
  <si>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</si>
  <si>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</si>
  <si>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</si>
  <si>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</si>
  <si>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</si>
  <si>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</si>
  <si>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</si>
  <si>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</si>
  <si>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</si>
  <si>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</si>
  <si>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</si>
  <si>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</si>
  <si>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</si>
  <si>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</si>
  <si>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</si>
  <si>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</si>
  <si>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</si>
  <si>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</si>
  <si>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</si>
  <si>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</si>
  <si>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</si>
  <si>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</si>
  <si>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</si>
  <si>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</si>
  <si>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</si>
  <si>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</si>
  <si>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</si>
  <si>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</si>
  <si>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</si>
  <si>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</si>
  <si>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</si>
  <si>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</si>
  <si>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</si>
  <si>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</si>
  <si>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</si>
  <si>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</si>
  <si>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</si>
  <si>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</si>
  <si>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</si>
  <si>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</si>
  <si>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</si>
  <si>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</si>
  <si>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</si>
  <si>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</si>
  <si>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</si>
  <si>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</si>
  <si>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</si>
  <si>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</si>
  <si>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</si>
  <si>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</si>
  <si>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</si>
  <si>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</si>
  <si>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</si>
  <si>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</si>
  <si>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</si>
  <si>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</si>
  <si>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</si>
  <si>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</si>
  <si>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</si>
  <si>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</si>
  <si>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</si>
  <si>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</si>
  <si>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</si>
  <si>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</si>
  <si>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</si>
  <si>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</si>
  <si>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</si>
  <si>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</si>
  <si>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</si>
  <si>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</si>
  <si>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</si>
  <si>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</si>
  <si>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</si>
  <si>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</si>
  <si>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</si>
  <si>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</si>
  <si>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</si>
  <si>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</si>
  <si>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</si>
  <si>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</si>
  <si>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</si>
  <si>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</si>
  <si>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</si>
  <si>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</si>
  <si>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</si>
  <si>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</si>
  <si>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</si>
  <si>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</si>
  <si>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</si>
  <si>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</si>
  <si>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</si>
  <si>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</si>
  <si>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</si>
  <si>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</si>
  <si>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</si>
  <si>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</si>
  <si>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</si>
  <si>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</si>
  <si>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</si>
  <si>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</si>
  <si>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</si>
  <si>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</si>
  <si>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</si>
  <si>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</si>
  <si>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</si>
  <si>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</si>
  <si>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</si>
  <si>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</si>
  <si>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</si>
  <si>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</si>
  <si>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</si>
  <si>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</si>
  <si>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</si>
  <si>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</si>
  <si>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</si>
  <si>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</si>
  <si>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</si>
  <si>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</si>
  <si>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</si>
  <si>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</si>
  <si>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</si>
  <si>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</si>
  <si>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</si>
  <si>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</si>
  <si>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</si>
  <si>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</si>
  <si>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</si>
  <si>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</si>
  <si>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</si>
  <si>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</si>
  <si>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</si>
  <si>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</si>
  <si>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</si>
  <si>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</si>
  <si>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</si>
  <si>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</si>
  <si>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</si>
  <si>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</si>
  <si>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</si>
  <si>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</si>
  <si>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</si>
  <si>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</si>
  <si>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</si>
  <si>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</si>
  <si>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</si>
  <si>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</si>
  <si>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</si>
  <si>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</si>
  <si>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</si>
  <si>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</si>
  <si>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</si>
  <si>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</si>
  <si>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</si>
  <si>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</si>
  <si>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</si>
  <si>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</si>
  <si>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</si>
  <si>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</si>
  <si>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</si>
  <si>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</si>
  <si>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</si>
  <si>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</si>
  <si>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</si>
  <si>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</si>
  <si>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</si>
  <si>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</si>
  <si>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</si>
  <si>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</si>
  <si>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</si>
  <si>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</si>
  <si>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</si>
  <si>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</si>
  <si>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</si>
  <si>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</si>
  <si>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</si>
  <si>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</si>
  <si>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</si>
  <si>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</si>
  <si>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</si>
  <si>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</si>
  <si>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</si>
  <si>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</si>
  <si>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</si>
  <si>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</si>
  <si>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</si>
  <si>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</si>
  <si>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</si>
  <si>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</si>
  <si>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</si>
  <si>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</si>
  <si>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</si>
  <si>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</si>
  <si>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</si>
  <si>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</si>
  <si>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</si>
  <si>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</si>
  <si>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</si>
  <si>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</si>
  <si>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</si>
  <si>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</si>
  <si>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</si>
  <si>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</si>
  <si>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</si>
  <si>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</si>
  <si>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</si>
  <si>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</si>
  <si>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</si>
  <si>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</si>
  <si>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</si>
  <si>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</si>
  <si>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</si>
  <si>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</si>
  <si>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</si>
  <si>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</si>
  <si>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</si>
  <si>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</si>
  <si>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</si>
  <si>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</si>
  <si>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</si>
  <si>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</si>
  <si>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</si>
  <si>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</si>
  <si>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</si>
  <si>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</si>
  <si>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</si>
  <si>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</si>
  <si>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</si>
  <si>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</si>
  <si>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</si>
  <si>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</si>
  <si>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</si>
  <si>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</si>
  <si>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</si>
  <si>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</si>
  <si>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</si>
  <si>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</si>
  <si>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</si>
  <si>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</si>
  <si>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</si>
  <si>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</si>
  <si>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</si>
  <si>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</si>
  <si>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</si>
  <si>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</si>
  <si>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</si>
  <si>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</si>
  <si>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</si>
  <si>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</si>
  <si>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</si>
  <si>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</si>
  <si>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</si>
  <si>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</si>
  <si>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</si>
  <si>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</si>
  <si>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</si>
  <si>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</si>
  <si>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</si>
  <si>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</si>
  <si>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</si>
  <si>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</si>
  <si>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</si>
  <si>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</si>
  <si>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</si>
  <si>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</si>
  <si>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</si>
  <si>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</si>
  <si>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</si>
  <si>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</si>
  <si>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</si>
  <si>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</si>
  <si>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</si>
  <si>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</si>
  <si>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</si>
  <si>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</si>
  <si>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</si>
  <si>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</si>
  <si>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</si>
  <si>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</si>
  <si>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</si>
  <si>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</si>
  <si>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</si>
  <si>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</si>
  <si>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</si>
  <si>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</si>
  <si>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</si>
  <si>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</si>
  <si>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</si>
  <si>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</si>
  <si>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</si>
  <si>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</si>
  <si>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</si>
  <si>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</si>
  <si>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</si>
  <si>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</si>
  <si>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</si>
  <si>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</si>
  <si>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</si>
  <si>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</si>
  <si>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</si>
  <si>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</si>
  <si>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</si>
  <si>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</si>
  <si>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</si>
  <si>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</si>
  <si>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</si>
  <si>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</si>
  <si>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</si>
  <si>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</si>
  <si>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</si>
  <si>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</si>
  <si>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</si>
  <si>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</si>
  <si>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</si>
  <si>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</si>
  <si>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</si>
  <si>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</si>
  <si>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</si>
  <si>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</si>
  <si>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</si>
  <si>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</si>
  <si>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</si>
  <si>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</si>
  <si>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</si>
  <si>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</si>
  <si>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</si>
  <si>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</si>
  <si>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</si>
  <si>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</si>
  <si>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</si>
  <si>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</si>
  <si>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</si>
  <si>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</si>
  <si>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</si>
  <si>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</si>
  <si>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</si>
  <si>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</si>
  <si>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</si>
  <si>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</si>
  <si>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</si>
  <si>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</si>
  <si>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</si>
  <si>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</si>
  <si>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</si>
  <si>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</si>
  <si>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</si>
  <si>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</si>
  <si>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</si>
  <si>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</si>
  <si>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</si>
  <si>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</si>
  <si>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</si>
  <si>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</si>
  <si>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</si>
  <si>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</si>
  <si>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</si>
  <si>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</si>
  <si>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</si>
  <si>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</si>
  <si>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</si>
  <si>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</si>
  <si>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</si>
  <si>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</si>
  <si>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</si>
  <si>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</si>
  <si>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</si>
  <si>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</si>
  <si>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</si>
  <si>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</si>
  <si>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</si>
  <si>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</si>
  <si>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</si>
  <si>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</si>
  <si>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</si>
  <si>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</si>
  <si>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</si>
  <si>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</si>
  <si>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</si>
  <si>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</si>
  <si>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</si>
  <si>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</si>
  <si>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</si>
  <si>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</si>
  <si>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</si>
  <si>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</si>
  <si>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</si>
  <si>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</si>
  <si>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</si>
  <si>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</si>
  <si>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</si>
  <si>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</si>
  <si>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</si>
  <si>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</si>
  <si>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</si>
  <si>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</si>
  <si>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</si>
  <si>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</si>
  <si>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</si>
  <si>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</si>
  <si>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</si>
  <si>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</si>
  <si>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</si>
  <si>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</si>
  <si>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</si>
  <si>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</si>
  <si>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</si>
  <si>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</si>
  <si>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</si>
  <si>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</si>
  <si>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</si>
  <si>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</si>
  <si>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</si>
  <si>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</si>
  <si>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</si>
  <si>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</si>
  <si>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</si>
  <si>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</si>
  <si>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</si>
  <si>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</si>
  <si>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</si>
  <si>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</si>
  <si>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</si>
  <si>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</si>
  <si>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</si>
  <si>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</si>
  <si>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</si>
  <si>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</si>
  <si>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</si>
  <si>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</si>
  <si>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</si>
  <si>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</si>
  <si>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</si>
  <si>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</si>
  <si>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</si>
  <si>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</si>
  <si>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</si>
  <si>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</si>
  <si>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</si>
  <si>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</si>
  <si>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</si>
  <si>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</si>
  <si>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</si>
  <si>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</si>
  <si>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</si>
  <si>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</si>
  <si>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</si>
  <si>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</si>
  <si>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</si>
  <si>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</si>
  <si>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</si>
  <si>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</si>
  <si>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</si>
  <si>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</si>
  <si>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</si>
  <si>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</si>
  <si>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</si>
  <si>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</si>
  <si>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</si>
  <si>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</si>
  <si>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</si>
  <si>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</si>
  <si>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</si>
  <si>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</si>
  <si>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</si>
  <si>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</si>
  <si>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</si>
  <si>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</si>
  <si>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</si>
  <si>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</si>
  <si>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</si>
  <si>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</si>
  <si>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</si>
  <si>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</si>
  <si>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</si>
  <si>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</si>
  <si>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</si>
  <si>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</si>
  <si>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</si>
  <si>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</si>
  <si>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</si>
  <si>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</si>
  <si>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</si>
  <si>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</si>
  <si>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</si>
  <si>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</si>
  <si>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</si>
  <si>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</si>
  <si>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</si>
  <si>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</si>
  <si>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</si>
  <si>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</si>
  <si>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</si>
  <si>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</si>
  <si>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</si>
  <si>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</si>
  <si>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</si>
  <si>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</si>
  <si>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</si>
  <si>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</si>
  <si>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</si>
  <si>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</si>
  <si>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</si>
  <si>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</si>
  <si>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</si>
  <si>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</si>
  <si>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</si>
  <si>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</si>
  <si>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</si>
  <si>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</si>
  <si>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</si>
  <si>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</si>
  <si>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</si>
  <si>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</si>
  <si>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</si>
  <si>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</si>
  <si>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</si>
  <si>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</si>
  <si>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</si>
  <si>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</si>
  <si>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</si>
  <si>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</si>
  <si>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</si>
  <si>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</si>
  <si>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</si>
  <si>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</si>
  <si>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</si>
  <si>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</si>
  <si>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</si>
  <si>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</si>
  <si>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</si>
  <si>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</si>
  <si>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</si>
  <si>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</si>
  <si>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</si>
  <si>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</si>
  <si>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</si>
  <si>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</si>
  <si>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</si>
  <si>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</si>
  <si>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</si>
  <si>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</si>
  <si>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</si>
  <si>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</si>
  <si>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</si>
  <si>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</si>
  <si>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</si>
  <si>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</si>
  <si>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</si>
  <si>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</si>
  <si>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</si>
  <si>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</si>
  <si>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</si>
  <si>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</si>
  <si>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</si>
  <si>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</si>
  <si>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</si>
  <si>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</si>
  <si>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</si>
  <si>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</si>
  <si>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</si>
  <si>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</si>
  <si>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</si>
  <si>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</si>
  <si>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</si>
  <si>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</si>
  <si>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</si>
  <si>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</si>
  <si>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</si>
  <si>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</si>
  <si>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</si>
  <si>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</si>
  <si>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</si>
  <si>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</si>
  <si>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</si>
  <si>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</si>
  <si>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</si>
  <si>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</si>
  <si>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</si>
  <si>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</si>
  <si>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</si>
  <si>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</si>
  <si>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</si>
  <si>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</si>
  <si>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</si>
  <si>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</si>
  <si>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</si>
  <si>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</si>
  <si>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</si>
  <si>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</si>
  <si>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</si>
  <si>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</si>
  <si>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</si>
  <si>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</si>
  <si>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</si>
  <si>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</si>
  <si>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</si>
  <si>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</si>
  <si>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</si>
  <si>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</si>
  <si>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</si>
  <si>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</si>
  <si>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</si>
  <si>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</si>
  <si>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</si>
  <si>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</si>
  <si>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</si>
  <si>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</si>
  <si>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</si>
  <si>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</si>
  <si>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</si>
  <si>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</si>
  <si>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</si>
  <si>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</si>
  <si>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</si>
  <si>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</si>
  <si>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</si>
  <si>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</si>
  <si>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</si>
  <si>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</si>
  <si>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</si>
  <si>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</si>
  <si>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</si>
  <si>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</si>
  <si>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</si>
  <si>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</si>
  <si>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</si>
  <si>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</si>
  <si>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</si>
  <si>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</si>
  <si>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</si>
  <si>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</si>
  <si>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</si>
  <si>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</si>
  <si>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</si>
  <si>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</si>
  <si>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</si>
  <si>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</si>
  <si>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</si>
  <si>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</si>
  <si>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</si>
  <si>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</si>
  <si>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</si>
  <si>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</si>
  <si>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</si>
  <si>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</si>
  <si>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</si>
  <si>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</si>
  <si>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</si>
  <si>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</si>
  <si>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</si>
  <si>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</si>
  <si>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</si>
  <si>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</si>
  <si>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</si>
  <si>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</si>
  <si>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</si>
  <si>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</si>
  <si>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</si>
  <si>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</si>
  <si>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</si>
  <si>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</si>
  <si>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</si>
  <si>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</si>
  <si>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</si>
  <si>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</si>
  <si>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</si>
  <si>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</si>
  <si>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</si>
  <si>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</si>
  <si>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</si>
  <si>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</si>
  <si>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</si>
  <si>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</si>
  <si>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</si>
  <si>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</si>
  <si>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</si>
  <si>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</si>
  <si>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</si>
  <si>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</si>
  <si>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</si>
  <si>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</si>
  <si>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</si>
  <si>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</si>
  <si>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</si>
  <si>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</si>
  <si>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</si>
  <si>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</si>
  <si>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</si>
  <si>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</si>
  <si>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</si>
  <si>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</si>
  <si>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</si>
  <si>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</si>
  <si>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</si>
  <si>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</si>
  <si>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</si>
  <si>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</si>
  <si>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</si>
  <si>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</si>
  <si>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</si>
  <si>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</si>
  <si>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</si>
  <si>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</si>
  <si>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</si>
  <si>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</si>
  <si>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</si>
  <si>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</si>
  <si>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</si>
  <si>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</si>
  <si>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</si>
  <si>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</si>
  <si>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</si>
  <si>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</si>
  <si>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</si>
  <si>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</si>
  <si>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</si>
  <si>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</si>
  <si>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</si>
  <si>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</si>
  <si>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</si>
  <si>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</si>
  <si>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</si>
  <si>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</si>
  <si>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</si>
  <si>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</si>
  <si>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</si>
  <si>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</si>
  <si>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</si>
  <si>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</si>
  <si>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</si>
  <si>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</si>
  <si>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</si>
  <si>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</si>
  <si>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</si>
  <si>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</si>
  <si>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</si>
  <si>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</si>
  <si>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</si>
  <si>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</si>
  <si>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</si>
  <si>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</si>
  <si>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</si>
  <si>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</si>
  <si>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</si>
  <si>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</si>
  <si>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</si>
  <si>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</si>
  <si>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</si>
  <si>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</si>
  <si>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</si>
  <si>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</si>
  <si>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</si>
  <si>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</si>
  <si>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</si>
  <si>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</si>
  <si>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</si>
  <si>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</si>
  <si>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</si>
  <si>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</si>
  <si>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</si>
  <si>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</si>
  <si>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</si>
  <si>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</si>
  <si>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</si>
  <si>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</si>
  <si>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</si>
  <si>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</si>
  <si>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</si>
  <si>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</si>
  <si>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</si>
  <si>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</si>
  <si>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</si>
  <si>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</si>
  <si>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</si>
  <si>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</si>
  <si>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</si>
  <si>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</si>
  <si>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</si>
  <si>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</si>
  <si>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</si>
  <si>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</si>
  <si>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</si>
  <si>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</si>
  <si>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</si>
  <si>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</si>
  <si>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</si>
  <si>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</si>
  <si>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</si>
  <si>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</si>
  <si>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</si>
  <si>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</si>
  <si>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</si>
  <si>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</si>
  <si>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</si>
  <si>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</si>
  <si>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</si>
  <si>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</si>
  <si>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</si>
  <si>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</si>
  <si>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</si>
  <si>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</si>
  <si>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</si>
  <si>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</si>
  <si>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</si>
  <si>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</si>
  <si>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</si>
  <si>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</si>
  <si>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</si>
  <si>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</si>
  <si>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</si>
  <si>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</si>
  <si>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</si>
  <si>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</si>
  <si>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</si>
  <si>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</si>
  <si>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</si>
  <si>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</si>
  <si>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</si>
  <si>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</si>
  <si>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</si>
  <si>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</si>
  <si>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</si>
  <si>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</si>
  <si>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</si>
  <si>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</si>
  <si>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</si>
  <si>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</si>
  <si>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</si>
  <si>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</si>
  <si>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</si>
  <si>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</si>
  <si>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</si>
  <si>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</si>
  <si>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</si>
  <si>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</si>
  <si>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</si>
  <si>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</si>
  <si>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</si>
  <si>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</si>
  <si>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</si>
  <si>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</si>
  <si>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</si>
  <si>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</si>
  <si>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</si>
  <si>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</si>
  <si>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</si>
  <si>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</si>
  <si>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</si>
  <si>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</si>
  <si>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</si>
  <si>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</si>
  <si>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</si>
  <si>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</si>
  <si>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</si>
  <si>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</si>
  <si>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</si>
  <si>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</si>
  <si>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</si>
  <si>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</si>
  <si>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</si>
  <si>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</si>
  <si>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</si>
  <si>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</si>
  <si>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</si>
  <si>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</si>
  <si>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</si>
  <si>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</si>
  <si>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</si>
  <si>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</si>
  <si>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</si>
  <si>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</si>
  <si>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</si>
  <si>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</si>
  <si>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</si>
  <si>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</si>
  <si>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</si>
  <si>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</si>
  <si>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</si>
  <si>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</si>
  <si>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</si>
  <si>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</si>
  <si>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</si>
  <si>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</si>
  <si>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</si>
  <si>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</si>
  <si>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</si>
  <si>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</si>
  <si>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</si>
  <si>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</si>
  <si>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</si>
  <si>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</si>
  <si>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</si>
  <si>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</si>
  <si>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</si>
  <si>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</si>
  <si>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</si>
  <si>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</si>
  <si>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</si>
  <si>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</si>
  <si>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</si>
  <si>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</si>
  <si>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</si>
  <si>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</si>
  <si>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</si>
  <si>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</si>
  <si>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</si>
  <si>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</si>
  <si>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</si>
  <si>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</si>
  <si>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</si>
  <si>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</si>
  <si>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</si>
  <si>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</si>
  <si>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</si>
  <si>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</si>
  <si>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</si>
  <si>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</si>
  <si>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</si>
  <si>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</si>
  <si>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</si>
  <si>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</si>
  <si>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</si>
  <si>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</si>
  <si>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</si>
  <si>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</si>
  <si>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</si>
  <si>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</si>
  <si>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</si>
  <si>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</si>
  <si>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</si>
  <si>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</si>
  <si>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</si>
  <si>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</si>
  <si>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</si>
  <si>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</si>
  <si>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</si>
  <si>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</si>
  <si>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</si>
  <si>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</si>
  <si>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</si>
  <si>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</si>
  <si>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</si>
  <si>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</si>
  <si>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</si>
  <si>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</si>
  <si>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</si>
  <si>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</si>
  <si>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</si>
  <si>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</si>
  <si>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</si>
  <si>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</si>
  <si>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</si>
  <si>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</si>
  <si>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</si>
  <si>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</si>
  <si>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</si>
  <si>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</si>
  <si>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</si>
  <si>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</si>
  <si>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</si>
  <si>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</si>
  <si>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</si>
  <si>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</si>
  <si>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</si>
  <si>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</si>
  <si>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</si>
  <si>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</si>
  <si>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</si>
  <si>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</si>
  <si>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</si>
  <si>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</si>
  <si>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</si>
  <si>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</si>
  <si>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</si>
  <si>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</si>
  <si>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</si>
  <si>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</si>
  <si>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</si>
  <si>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</si>
  <si>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</si>
  <si>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</si>
  <si>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</si>
  <si>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</si>
  <si>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</si>
  <si>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</si>
  <si>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</si>
  <si>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</si>
  <si>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</si>
  <si>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</si>
  <si>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</si>
  <si>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</si>
  <si>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</si>
  <si>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</si>
  <si>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</si>
  <si>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</si>
  <si>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</si>
  <si>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</si>
  <si>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</si>
  <si>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</si>
  <si>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</si>
  <si>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</si>
  <si>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</si>
  <si>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</si>
  <si>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</si>
  <si>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</si>
  <si>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</si>
  <si>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</si>
  <si>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</si>
  <si>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</si>
  <si>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</si>
  <si>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</si>
  <si>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</si>
  <si>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</si>
  <si>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</si>
  <si>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</si>
  <si>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</si>
  <si>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</si>
  <si>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</si>
  <si>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</si>
  <si>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</si>
  <si>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</si>
  <si>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</si>
  <si>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</si>
  <si>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</si>
  <si>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</si>
  <si>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</si>
  <si>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</si>
  <si>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</si>
  <si>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</si>
  <si>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</si>
  <si>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</si>
  <si>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</si>
  <si>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</si>
  <si>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</si>
  <si>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</si>
  <si>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</si>
  <si>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</si>
  <si>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</si>
  <si>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</si>
  <si>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</si>
  <si>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</si>
  <si>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</si>
  <si>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</si>
  <si>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</si>
  <si>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</si>
  <si>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</si>
  <si>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</si>
  <si>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</si>
  <si>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</si>
  <si>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</si>
  <si>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</si>
  <si>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</si>
  <si>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</si>
  <si>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</si>
  <si>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</si>
  <si>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</si>
  <si>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</si>
  <si>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</si>
  <si>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</si>
  <si>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</si>
  <si>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</si>
  <si>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</si>
  <si>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</si>
  <si>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</si>
  <si>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</si>
  <si>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</si>
  <si>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</si>
  <si>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</si>
  <si>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</si>
  <si>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</si>
  <si>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</si>
  <si>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</si>
  <si>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</si>
  <si>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</si>
  <si>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</si>
  <si>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</si>
  <si>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</si>
  <si>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</si>
  <si>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</si>
  <si>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</si>
  <si>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</si>
  <si>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</si>
  <si>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</si>
  <si>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</si>
  <si>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</si>
  <si>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</si>
  <si>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</si>
  <si>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</si>
  <si>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</si>
  <si>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</si>
  <si>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</si>
  <si>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</si>
  <si>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</si>
  <si>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</si>
  <si>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</si>
  <si>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</si>
  <si>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</si>
  <si>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</si>
  <si>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</si>
  <si>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</si>
  <si>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</si>
  <si>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</si>
  <si>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</si>
  <si>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</si>
  <si>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</si>
  <si>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</si>
  <si>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</si>
  <si>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</si>
  <si>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</si>
  <si>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</si>
  <si>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</si>
  <si>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</si>
  <si>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</si>
  <si>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</si>
  <si>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</si>
  <si>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</si>
  <si>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</si>
  <si>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</si>
  <si>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</si>
  <si>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</si>
  <si>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</si>
  <si>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</si>
  <si>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</si>
  <si>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</si>
  <si>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</si>
  <si>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</si>
  <si>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</si>
  <si>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</si>
  <si>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</si>
  <si>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</si>
  <si>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</si>
  <si>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</si>
  <si>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</si>
  <si>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</si>
  <si>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</si>
  <si>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</si>
  <si>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</si>
  <si>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</si>
  <si>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</si>
  <si>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</si>
  <si>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</si>
  <si>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</si>
  <si>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</si>
  <si>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</si>
  <si>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</si>
  <si>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</si>
  <si>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</si>
  <si>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</si>
  <si>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</si>
  <si>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</si>
  <si>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</si>
  <si>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</si>
  <si>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</si>
  <si>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</si>
  <si>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</si>
  <si>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</si>
  <si>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</si>
  <si>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</si>
  <si>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</si>
  <si>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</si>
  <si>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</si>
  <si>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</si>
  <si>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</si>
  <si>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</si>
  <si>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</si>
  <si>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</si>
  <si>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</si>
  <si>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</si>
  <si>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</si>
  <si>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</si>
  <si>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</si>
  <si>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</si>
  <si>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</si>
  <si>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</si>
  <si>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</si>
  <si>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</si>
  <si>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</si>
  <si>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</si>
  <si>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</si>
  <si>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</si>
  <si>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</si>
  <si>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</si>
  <si>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</si>
  <si>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</si>
  <si>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</si>
  <si>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</si>
  <si>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</si>
  <si>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</si>
  <si>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</si>
  <si>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</si>
  <si>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</si>
  <si>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</si>
  <si>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</si>
  <si>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</si>
  <si>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</si>
  <si>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</si>
  <si>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</si>
  <si>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</si>
  <si>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</si>
  <si>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</si>
  <si>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</si>
  <si>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</si>
  <si>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</si>
  <si>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</si>
  <si>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</si>
  <si>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</si>
  <si>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</si>
  <si>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</si>
  <si>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</si>
  <si>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</si>
  <si>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</si>
  <si>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</si>
  <si>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</si>
  <si>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</si>
  <si>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</si>
  <si>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</si>
  <si>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</si>
  <si>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</si>
  <si>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</si>
  <si>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</si>
  <si>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</si>
  <si>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</si>
  <si>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</si>
  <si>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</si>
  <si>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</si>
  <si>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</si>
  <si>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</si>
  <si>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</si>
  <si>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</si>
  <si>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</si>
  <si>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</si>
  <si>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</si>
  <si>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</si>
  <si>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</si>
  <si>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</si>
  <si>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</si>
  <si>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</si>
  <si>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</si>
  <si>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</si>
  <si>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</si>
  <si>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</si>
  <si>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</si>
  <si>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</si>
  <si>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</si>
  <si>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</si>
  <si>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</si>
  <si>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</si>
  <si>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</si>
  <si>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</si>
  <si>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</si>
  <si>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</si>
  <si>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</si>
  <si>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</si>
  <si>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</si>
  <si>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</si>
  <si>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</si>
  <si>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</si>
  <si>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</si>
  <si>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</si>
  <si>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</si>
  <si>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</si>
  <si>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</si>
  <si>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</si>
  <si>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</si>
  <si>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</si>
  <si>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</si>
  <si>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</si>
  <si>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</si>
  <si>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</si>
  <si>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</si>
  <si>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</si>
  <si>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</si>
  <si>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</si>
  <si>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</si>
  <si>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</si>
  <si>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</si>
  <si>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</si>
  <si>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</si>
  <si>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</si>
  <si>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</si>
  <si>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</si>
  <si>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</si>
  <si>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</si>
  <si>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</si>
  <si>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</si>
  <si>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</si>
  <si>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</si>
  <si>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</si>
  <si>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</si>
  <si>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</si>
  <si>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</si>
  <si>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</si>
  <si>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</si>
  <si>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</si>
  <si>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</si>
  <si>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</si>
  <si>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</si>
  <si>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</si>
  <si>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</si>
  <si>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</si>
  <si>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</si>
  <si>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</si>
  <si>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</si>
  <si>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</si>
  <si>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</si>
  <si>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</si>
  <si>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</si>
  <si>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</si>
  <si>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</si>
  <si>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</si>
  <si>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</si>
  <si>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</si>
  <si>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</si>
  <si>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</si>
  <si>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</si>
  <si>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</si>
  <si>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</si>
  <si>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</si>
  <si>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</si>
  <si>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</si>
  <si>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</si>
  <si>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</si>
  <si>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</si>
  <si>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</si>
  <si>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</si>
  <si>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</si>
  <si>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</si>
  <si>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</si>
  <si>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</si>
  <si>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</si>
  <si>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</si>
  <si>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</si>
  <si>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</si>
  <si>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</si>
  <si>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</si>
  <si>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</si>
  <si>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</si>
  <si>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</si>
  <si>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</si>
  <si>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</si>
  <si>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</si>
  <si>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</si>
  <si>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</si>
  <si>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</si>
  <si>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</si>
  <si>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</si>
  <si>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</si>
  <si>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</si>
  <si>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</si>
  <si>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</si>
  <si>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</si>
  <si>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</si>
  <si>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</si>
  <si>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</si>
  <si>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</si>
  <si>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</si>
  <si>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</si>
  <si>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</si>
  <si>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</si>
  <si>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</si>
  <si>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</si>
  <si>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</si>
  <si>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</si>
  <si>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</si>
  <si>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</si>
  <si>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</si>
  <si>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</si>
  <si>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</si>
  <si>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</si>
  <si>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</si>
  <si>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</si>
  <si>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</si>
  <si>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</si>
  <si>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</si>
  <si>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</si>
  <si>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</si>
  <si>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</si>
  <si>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</si>
  <si>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</si>
  <si>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</si>
  <si>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</si>
  <si>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</si>
  <si>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</si>
  <si>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</si>
  <si>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</si>
  <si>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</si>
  <si>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</si>
  <si>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</si>
  <si>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</si>
  <si>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</si>
  <si>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</si>
  <si>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</si>
  <si>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</si>
  <si>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</si>
  <si>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</si>
  <si>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</si>
  <si>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</si>
  <si>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</si>
  <si>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</si>
  <si>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</si>
  <si>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</si>
  <si>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</si>
  <si>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</si>
  <si>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</si>
  <si>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</si>
  <si>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</si>
  <si>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</si>
  <si>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</si>
  <si>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</si>
  <si>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</si>
  <si>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</si>
  <si>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</si>
  <si>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</si>
  <si>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</si>
  <si>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</si>
  <si>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</si>
  <si>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</si>
  <si>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</si>
  <si>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</si>
  <si>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</si>
  <si>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</si>
  <si>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</si>
  <si>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</si>
  <si>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</si>
  <si>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</si>
  <si>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</si>
  <si>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</si>
  <si>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</si>
  <si>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</si>
  <si>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</si>
  <si>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</si>
  <si>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</si>
  <si>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</si>
  <si>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</si>
  <si>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</si>
  <si>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</si>
  <si>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</si>
  <si>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</si>
  <si>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</si>
  <si>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</si>
  <si>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</si>
  <si>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</si>
  <si>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</si>
  <si>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</si>
  <si>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</si>
  <si>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</si>
  <si>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</si>
  <si>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</si>
  <si>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</si>
  <si>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</si>
  <si>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</si>
  <si>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</si>
  <si>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</si>
  <si>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</si>
  <si>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</si>
  <si>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</si>
  <si>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</si>
  <si>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</si>
  <si>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</si>
  <si>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</si>
  <si>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</si>
  <si>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</si>
  <si>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</si>
  <si>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</si>
  <si>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</si>
  <si>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</si>
  <si>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</si>
  <si>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</si>
  <si>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</si>
  <si>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</si>
  <si>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</si>
  <si>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</si>
  <si>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</si>
  <si>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</si>
  <si>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</si>
  <si>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</si>
  <si>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</si>
  <si>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</si>
  <si>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</si>
  <si>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</si>
  <si>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</si>
  <si>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</si>
  <si>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</si>
  <si>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</si>
  <si>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</si>
  <si>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</si>
  <si>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</si>
  <si>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</si>
  <si>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</si>
  <si>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</si>
  <si>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</si>
  <si>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</si>
  <si>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</si>
  <si>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</si>
  <si>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</si>
  <si>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</si>
  <si>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</si>
  <si>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</si>
  <si>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</si>
  <si>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</si>
  <si>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</si>
  <si>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</si>
  <si>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</si>
  <si>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</si>
  <si>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</si>
  <si>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</si>
  <si>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</si>
  <si>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</si>
  <si>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</si>
  <si>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</si>
  <si>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</si>
  <si>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</si>
  <si>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</si>
  <si>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</si>
  <si>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</si>
  <si>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</si>
  <si>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</si>
  <si>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</si>
  <si>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</si>
  <si>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</si>
  <si>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</si>
  <si>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</si>
  <si>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</si>
  <si>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</si>
  <si>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</si>
  <si>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</si>
  <si>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</si>
  <si>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</si>
  <si>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</si>
  <si>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</si>
  <si>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</si>
  <si>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</si>
  <si>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</si>
  <si>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</si>
  <si>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</si>
  <si>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</si>
  <si>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</si>
  <si>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</si>
  <si>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</si>
  <si>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</si>
  <si>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</si>
  <si>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</si>
  <si>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</si>
  <si>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</si>
  <si>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</si>
  <si>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</si>
  <si>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</si>
  <si>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</si>
  <si>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</si>
  <si>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</si>
  <si>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</si>
  <si>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</si>
  <si>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</si>
  <si>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</si>
  <si>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</si>
  <si>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</si>
  <si>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</si>
  <si>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</si>
  <si>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</si>
  <si>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</si>
  <si>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</si>
  <si>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</si>
  <si>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</si>
  <si>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</si>
  <si>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</si>
  <si>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</si>
  <si>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</si>
  <si>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</si>
  <si>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</si>
  <si>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</si>
  <si>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</si>
  <si>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</si>
  <si>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</si>
  <si>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</si>
  <si>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</si>
  <si>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</si>
  <si>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</si>
  <si>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</si>
  <si>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</si>
  <si>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</si>
  <si>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</si>
  <si>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</si>
  <si>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</si>
  <si>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</si>
  <si>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</si>
  <si>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</si>
  <si>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</si>
  <si>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</si>
  <si>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</si>
  <si>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</si>
  <si>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</si>
  <si>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</si>
  <si>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</si>
  <si>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</si>
  <si>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</si>
  <si>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</si>
  <si>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</si>
  <si>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</si>
  <si>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</si>
  <si>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</si>
  <si>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</si>
  <si>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</si>
  <si>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</si>
  <si>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</si>
  <si>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</si>
  <si>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</si>
  <si>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</si>
  <si>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</si>
  <si>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</si>
  <si>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</si>
  <si>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</si>
  <si>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</si>
  <si>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</si>
  <si>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</si>
  <si>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</si>
  <si>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</si>
  <si>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</si>
  <si>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</si>
  <si>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</si>
  <si>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</si>
  <si>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</si>
  <si>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</si>
  <si>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</si>
  <si>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</si>
  <si>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</si>
  <si>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</si>
  <si>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</si>
  <si>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</si>
  <si>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</si>
  <si>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</si>
  <si>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</si>
  <si>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</si>
  <si>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</si>
  <si>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</si>
  <si>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</si>
  <si>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</si>
  <si>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</si>
  <si>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</si>
  <si>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</si>
  <si>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</si>
  <si>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</si>
  <si>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</si>
  <si>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</si>
  <si>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</si>
  <si>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</si>
  <si>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</si>
  <si>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</si>
  <si>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</si>
  <si>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</si>
  <si>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</si>
  <si>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</si>
  <si>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</si>
  <si>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</si>
  <si>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</si>
  <si>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</si>
  <si>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</si>
  <si>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</si>
  <si>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</si>
  <si>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</si>
  <si>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</si>
  <si>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</si>
  <si>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</si>
  <si>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</si>
  <si>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</si>
  <si>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</si>
  <si>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</si>
  <si>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</si>
  <si>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</si>
  <si>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</si>
  <si>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</si>
  <si>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</si>
  <si>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</si>
  <si>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</si>
  <si>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</si>
  <si>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</si>
  <si>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</si>
  <si>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</si>
  <si>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</si>
  <si>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</si>
  <si>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</si>
  <si>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</si>
  <si>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</si>
  <si>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</si>
  <si>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</si>
  <si>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</si>
  <si>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</si>
  <si>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</si>
  <si>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</si>
  <si>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</si>
  <si>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</si>
  <si>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</si>
  <si>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</si>
  <si>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</si>
  <si>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</si>
  <si>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</si>
  <si>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</si>
  <si>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</si>
  <si>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</si>
  <si>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</si>
  <si>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</si>
  <si>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</si>
  <si>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</si>
  <si>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</si>
  <si>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</si>
  <si>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</si>
  <si>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</si>
  <si>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</si>
  <si>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</si>
  <si>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</si>
  <si>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</si>
  <si>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</si>
  <si>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</si>
  <si>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</si>
  <si>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</si>
  <si>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</si>
  <si>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</si>
  <si>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</si>
  <si>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</si>
  <si>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</si>
  <si>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</si>
  <si>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</si>
  <si>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</si>
  <si>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</si>
  <si>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</si>
  <si>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</si>
  <si>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</si>
  <si>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</si>
  <si>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</si>
  <si>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</si>
  <si>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</si>
  <si>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</si>
  <si>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</si>
  <si>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</si>
  <si>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</si>
  <si>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</si>
  <si>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</si>
  <si>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</si>
  <si>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</si>
  <si>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</si>
  <si>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</si>
  <si>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</si>
  <si>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</si>
  <si>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</si>
  <si>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</si>
  <si>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</si>
  <si>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</si>
  <si>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</si>
  <si>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</si>
  <si>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</si>
  <si>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</si>
  <si>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</si>
  <si>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</si>
  <si>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</si>
  <si>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</si>
  <si>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</si>
  <si>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</si>
  <si>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</si>
  <si>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</si>
  <si>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</si>
  <si>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</si>
  <si>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</si>
  <si>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</si>
  <si>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</si>
  <si>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</si>
  <si>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</si>
  <si>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</si>
  <si>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</si>
  <si>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</si>
  <si>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</si>
  <si>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</si>
  <si>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</si>
  <si>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</si>
  <si>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</si>
  <si>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</si>
  <si>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</si>
  <si>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</si>
  <si>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</si>
  <si>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</si>
  <si>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</si>
  <si>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</si>
  <si>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</si>
  <si>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</si>
  <si>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</si>
  <si>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</si>
  <si>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</si>
  <si>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</si>
  <si>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</si>
  <si>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</si>
  <si>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</si>
  <si>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</si>
  <si>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</si>
  <si>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</si>
  <si>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</si>
  <si>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</si>
  <si>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</si>
  <si>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</si>
  <si>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</si>
  <si>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</si>
  <si>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</si>
  <si>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</si>
  <si>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</si>
  <si>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</si>
  <si>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</si>
  <si>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</si>
  <si>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</si>
  <si>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</si>
  <si>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</si>
  <si>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</si>
  <si>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</si>
  <si>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</si>
  <si>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</si>
  <si>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</si>
  <si>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</si>
  <si>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</si>
  <si>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</si>
  <si>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</si>
  <si>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</si>
  <si>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</si>
  <si>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</si>
  <si>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</si>
  <si>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</si>
  <si>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</si>
  <si>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</si>
  <si>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</si>
  <si>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</si>
  <si>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</si>
  <si>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</si>
  <si>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</si>
  <si>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</si>
  <si>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</si>
  <si>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</si>
  <si>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</si>
  <si>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</si>
  <si>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</si>
  <si>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</si>
  <si>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</si>
  <si>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</si>
  <si>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</si>
  <si>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</si>
  <si>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</si>
  <si>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</si>
  <si>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</si>
  <si>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</si>
  <si>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</si>
  <si>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</si>
  <si>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</si>
  <si>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</si>
  <si>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</si>
  <si>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</si>
  <si>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</si>
  <si>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</si>
  <si>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</si>
  <si>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</si>
  <si>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</si>
  <si>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</si>
  <si>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</si>
  <si>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</si>
  <si>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</si>
  <si>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</si>
  <si>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</si>
  <si>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</si>
  <si>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</si>
  <si>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</si>
  <si>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</si>
  <si>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</si>
  <si>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</si>
  <si>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</si>
  <si>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</si>
  <si>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</si>
  <si>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</si>
  <si>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</si>
  <si>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</si>
  <si>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</si>
  <si>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</si>
  <si>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</si>
  <si>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</si>
  <si>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</si>
  <si>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</si>
  <si>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</si>
  <si>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</si>
  <si>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</si>
  <si>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</si>
  <si>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</si>
  <si>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</si>
  <si>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</si>
  <si>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</si>
  <si>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</si>
  <si>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</si>
  <si>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</si>
  <si>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</si>
  <si>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</si>
  <si>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</si>
  <si>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</si>
  <si>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</si>
  <si>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</si>
  <si>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</si>
  <si>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</si>
  <si>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</si>
  <si>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</si>
  <si>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</si>
  <si>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</si>
  <si>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</si>
  <si>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</si>
  <si>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</si>
  <si>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</si>
  <si>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</si>
  <si>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</si>
  <si>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</si>
  <si>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</si>
  <si>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</si>
  <si>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</si>
  <si>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</si>
  <si>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</si>
  <si>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</si>
  <si>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</si>
  <si>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</si>
  <si>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</si>
  <si>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</si>
  <si>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</si>
  <si>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</si>
  <si>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</si>
  <si>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</si>
  <si>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</si>
  <si>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</si>
  <si>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</si>
  <si>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</si>
  <si>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</si>
  <si>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</si>
  <si>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</si>
  <si>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</si>
  <si>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</si>
  <si>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</si>
  <si>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</si>
  <si>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</si>
  <si>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</si>
  <si>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</si>
  <si>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</si>
  <si>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</si>
  <si>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</si>
  <si>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</si>
  <si>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</si>
  <si>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</si>
  <si>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</si>
  <si>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</si>
  <si>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</si>
  <si>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</si>
  <si>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</si>
  <si>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</si>
  <si>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</si>
  <si>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</si>
  <si>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</si>
  <si>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</si>
  <si>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</si>
  <si>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</si>
  <si>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</si>
  <si>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</si>
  <si>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</si>
  <si>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</si>
  <si>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</si>
  <si>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</si>
  <si>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</si>
  <si>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</si>
  <si>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</si>
  <si>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</si>
  <si>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</si>
  <si>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</si>
  <si>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</si>
  <si>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</si>
  <si>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</si>
  <si>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</si>
  <si>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</si>
  <si>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</si>
  <si>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</si>
  <si>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</si>
  <si>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</si>
  <si>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</si>
  <si>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</si>
  <si>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</si>
  <si>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</si>
  <si>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</si>
  <si>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</si>
  <si>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</si>
  <si>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</si>
  <si>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</si>
  <si>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</si>
  <si>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</si>
  <si>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</si>
  <si>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</si>
  <si>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</si>
  <si>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</si>
  <si>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</si>
  <si>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</si>
  <si>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</si>
  <si>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</si>
  <si>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</si>
  <si>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</si>
  <si>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</si>
  <si>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</si>
  <si>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</si>
  <si>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</si>
  <si>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</si>
  <si>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</si>
  <si>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</si>
  <si>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</si>
  <si>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</si>
  <si>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</si>
  <si>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</si>
  <si>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</si>
  <si>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</si>
  <si>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</si>
  <si>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</si>
  <si>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</si>
  <si>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</si>
  <si>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</si>
  <si>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</si>
  <si>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</si>
  <si>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</si>
  <si>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</si>
  <si>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</si>
  <si>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</si>
  <si>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</si>
  <si>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</si>
  <si>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</si>
  <si>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</si>
  <si>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</si>
  <si>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</si>
  <si>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</si>
  <si>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</si>
  <si>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</si>
  <si>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</si>
  <si>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</si>
  <si>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</si>
  <si>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</si>
  <si>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</si>
  <si>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</si>
  <si>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</si>
  <si>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</si>
  <si>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</si>
  <si>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</si>
  <si>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</si>
  <si>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</si>
  <si>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</si>
  <si>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</si>
  <si>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</si>
  <si>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</si>
  <si>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</si>
  <si>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</si>
  <si>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</si>
  <si>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</si>
  <si>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</si>
  <si>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</si>
  <si>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</si>
  <si>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</si>
  <si>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</si>
  <si>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</si>
  <si>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</si>
  <si>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</si>
  <si>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</si>
  <si>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</si>
  <si>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</si>
  <si>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</si>
  <si>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</si>
  <si>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</si>
  <si>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</si>
  <si>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</si>
  <si>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</si>
  <si>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</si>
  <si>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</si>
  <si>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</si>
  <si>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</si>
  <si>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</si>
  <si>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</si>
  <si>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</si>
  <si>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</si>
  <si>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</si>
  <si>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</si>
  <si>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</si>
  <si>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</si>
  <si>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</si>
  <si>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</si>
  <si>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</si>
  <si>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</si>
  <si>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</si>
  <si>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</si>
  <si>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</si>
  <si>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</si>
  <si>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</si>
  <si>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</si>
  <si>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</si>
  <si>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</si>
  <si>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</si>
  <si>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</si>
  <si>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</si>
  <si>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</si>
  <si>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</si>
  <si>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</si>
  <si>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</si>
  <si>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</si>
  <si>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</si>
  <si>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</si>
  <si>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</si>
  <si>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</si>
  <si>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</si>
  <si>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</si>
  <si>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</si>
  <si>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</si>
  <si>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</si>
  <si>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</si>
  <si>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</si>
  <si>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</si>
  <si>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</si>
  <si>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</si>
  <si>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</si>
  <si>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</si>
  <si>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</si>
  <si>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</si>
  <si>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</si>
  <si>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</si>
  <si>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</si>
  <si>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</si>
  <si>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</si>
  <si>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</si>
  <si>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</si>
  <si>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</si>
  <si>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</si>
  <si>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</si>
  <si>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</si>
  <si>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</si>
  <si>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</si>
  <si>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</si>
  <si>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</si>
  <si>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</si>
  <si>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</si>
  <si>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</si>
  <si>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</si>
  <si>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</si>
  <si>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</si>
  <si>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</si>
  <si>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</si>
  <si>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</si>
  <si>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</si>
  <si>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</si>
  <si>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</si>
  <si>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</si>
  <si>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</si>
  <si>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</si>
  <si>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</si>
  <si>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</si>
  <si>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</si>
  <si>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</si>
  <si>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</si>
  <si>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</si>
  <si>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</si>
  <si>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</si>
  <si>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</si>
  <si>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</si>
  <si>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</si>
  <si>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</si>
  <si>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</si>
  <si>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</si>
  <si>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</si>
  <si>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</si>
  <si>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</si>
  <si>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</si>
  <si>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</si>
  <si>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</si>
  <si>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</si>
  <si>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</si>
  <si>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</si>
  <si>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</si>
  <si>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</si>
  <si>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</si>
  <si>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</si>
  <si>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</si>
  <si>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</si>
  <si>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</si>
  <si>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</si>
  <si>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</si>
  <si>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</si>
  <si>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</si>
  <si>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</si>
  <si>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</si>
  <si>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</si>
  <si>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</si>
  <si>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</si>
  <si>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</si>
  <si>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</si>
  <si>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</si>
  <si>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</si>
  <si>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</si>
  <si>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</si>
  <si>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</si>
  <si>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</si>
  <si>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</si>
  <si>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</si>
  <si>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</si>
  <si>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</si>
  <si>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</si>
  <si>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</si>
  <si>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</si>
  <si>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</si>
  <si>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</si>
  <si>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</si>
  <si>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</si>
  <si>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</si>
  <si>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</si>
  <si>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</si>
  <si>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</si>
  <si>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</si>
  <si>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</si>
  <si>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</si>
  <si>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</si>
  <si>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</si>
  <si>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</si>
  <si>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</si>
  <si>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</si>
  <si>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</si>
  <si>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</si>
  <si>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</si>
  <si>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</si>
  <si>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</si>
  <si>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</si>
  <si>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</si>
  <si>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</si>
  <si>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</si>
  <si>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</si>
  <si>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</si>
  <si>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</si>
  <si>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</si>
  <si>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</si>
  <si>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</si>
  <si>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</si>
  <si>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</si>
  <si>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</si>
  <si>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</si>
  <si>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</si>
  <si>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</si>
  <si>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</si>
  <si>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</si>
  <si>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</si>
  <si>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</si>
  <si>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</si>
  <si>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</si>
  <si>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</si>
  <si>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</si>
  <si>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</si>
  <si>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</si>
  <si>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</si>
  <si>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</si>
  <si>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</si>
  <si>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</si>
  <si>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</si>
  <si>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</si>
  <si>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</si>
  <si>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</si>
  <si>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</si>
  <si>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</si>
  <si>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</si>
  <si>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</si>
  <si>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</si>
  <si>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</si>
  <si>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</si>
  <si>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</si>
  <si>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</si>
  <si>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</si>
  <si>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</si>
  <si>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</si>
  <si>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</si>
  <si>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</si>
  <si>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</si>
  <si>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</si>
  <si>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</si>
  <si>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</si>
  <si>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</si>
  <si>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</si>
  <si>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</si>
  <si>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</si>
  <si>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</si>
  <si>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</si>
  <si>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</si>
  <si>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</si>
  <si>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</si>
  <si>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</si>
  <si>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</si>
  <si>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</si>
  <si>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</si>
  <si>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</si>
  <si>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</si>
  <si>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</si>
  <si>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</si>
  <si>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</si>
  <si>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</si>
  <si>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</si>
  <si>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</si>
  <si>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</si>
  <si>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</si>
  <si>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</si>
  <si>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</si>
  <si>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</si>
  <si>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</si>
  <si>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</si>
  <si>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</si>
  <si>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</si>
  <si>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</si>
  <si>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</si>
  <si>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</si>
  <si>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</si>
  <si>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</si>
  <si>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</si>
  <si>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</si>
  <si>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</si>
  <si>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</si>
  <si>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</si>
  <si>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</si>
  <si>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</si>
  <si>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</si>
  <si>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</si>
  <si>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</si>
  <si>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</si>
  <si>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</si>
  <si>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</si>
  <si>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</si>
  <si>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</si>
  <si>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</si>
  <si>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</si>
  <si>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</si>
  <si>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</si>
  <si>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</si>
  <si>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</si>
  <si>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</si>
  <si>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</si>
  <si>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</si>
  <si>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</si>
  <si>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</si>
  <si>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</si>
  <si>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</si>
  <si>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</si>
  <si>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</si>
  <si>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</si>
  <si>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</si>
  <si>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</si>
  <si>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</si>
  <si>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</si>
  <si>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</si>
  <si>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</si>
  <si>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</si>
  <si>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</si>
  <si>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</si>
  <si>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</si>
  <si>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</si>
  <si>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</si>
  <si>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</si>
  <si>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</si>
  <si>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</si>
  <si>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</si>
  <si>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</si>
  <si>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</si>
  <si>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</si>
  <si>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</si>
  <si>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</si>
  <si>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</si>
  <si>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</si>
  <si>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</si>
  <si>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</si>
  <si>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</si>
  <si>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</si>
  <si>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</si>
  <si>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</si>
  <si>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</si>
  <si>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</si>
  <si>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</si>
  <si>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</si>
  <si>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</si>
  <si>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</si>
  <si>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</si>
  <si>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</si>
  <si>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</si>
  <si>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</si>
  <si>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</si>
  <si>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</si>
  <si>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</si>
  <si>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</si>
  <si>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</si>
  <si>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</si>
  <si>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</si>
  <si>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</si>
  <si>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</si>
  <si>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</si>
  <si>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</si>
  <si>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</si>
  <si>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</si>
  <si>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</si>
  <si>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</si>
  <si>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</si>
  <si>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</si>
  <si>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</si>
  <si>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</si>
  <si>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</si>
  <si>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</si>
  <si>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</si>
  <si>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</si>
  <si>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</si>
  <si>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</si>
  <si>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</si>
  <si>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</si>
  <si>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</si>
  <si>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</si>
  <si>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</si>
  <si>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</si>
  <si>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</si>
  <si>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</si>
  <si>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</si>
  <si>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</si>
  <si>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</si>
  <si>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</si>
  <si>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</si>
  <si>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</si>
  <si>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</si>
  <si>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</si>
  <si>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</si>
  <si>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</si>
  <si>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</si>
  <si>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</si>
  <si>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</si>
  <si>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</si>
  <si>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</si>
  <si>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</si>
  <si>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</si>
  <si>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</si>
  <si>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</si>
  <si>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</si>
  <si>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</si>
  <si>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</si>
  <si>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</si>
  <si>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</si>
  <si>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</si>
  <si>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</si>
  <si>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</si>
  <si>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</si>
  <si>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</si>
  <si>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</si>
  <si>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</si>
  <si>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</si>
  <si>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</si>
  <si>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</si>
  <si>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</si>
  <si>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</si>
  <si>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</si>
  <si>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</si>
  <si>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</si>
  <si>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</si>
  <si>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</si>
  <si>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</si>
  <si>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</si>
  <si>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</si>
  <si>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</si>
  <si>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</si>
  <si>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</si>
  <si>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</si>
  <si>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</si>
  <si>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</si>
  <si>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</si>
  <si>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</si>
  <si>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</si>
  <si>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</si>
  <si>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</si>
  <si>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</si>
  <si>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</si>
  <si>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</si>
  <si>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</si>
  <si>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</si>
  <si>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</si>
  <si>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</si>
  <si>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</si>
  <si>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</si>
  <si>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</si>
  <si>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</si>
  <si>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</si>
  <si>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</si>
  <si>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</si>
  <si>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</si>
  <si>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</si>
  <si>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</si>
  <si>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</si>
  <si>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</si>
  <si>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</si>
  <si>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</si>
  <si>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</si>
  <si>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</si>
  <si>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</si>
  <si>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</si>
  <si>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</si>
  <si>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</si>
  <si>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</si>
  <si>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</si>
  <si>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</si>
  <si>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</si>
  <si>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</si>
  <si>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</si>
  <si>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</si>
  <si>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</si>
  <si>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</si>
  <si>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</si>
  <si>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</si>
  <si>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</si>
  <si>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</si>
  <si>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</si>
  <si>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</si>
  <si>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</si>
  <si>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</si>
  <si>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</si>
  <si>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</si>
  <si>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</si>
  <si>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</si>
  <si>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</si>
  <si>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</si>
  <si>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</si>
  <si>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</si>
  <si>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</si>
  <si>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</si>
  <si>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</si>
  <si>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</si>
  <si>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</si>
  <si>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</si>
  <si>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</si>
  <si>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</si>
  <si>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</si>
  <si>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</si>
  <si>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</si>
  <si>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</si>
  <si>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</si>
  <si>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</si>
  <si>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</si>
  <si>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</si>
  <si>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</si>
  <si>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</si>
  <si>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</si>
  <si>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</si>
  <si>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</si>
  <si>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</si>
  <si>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</si>
  <si>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</si>
  <si>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</si>
  <si>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</si>
  <si>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</si>
  <si>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</si>
  <si>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</si>
  <si>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</si>
  <si>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</si>
  <si>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</si>
  <si>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</si>
  <si>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</si>
  <si>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</si>
  <si>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</si>
  <si>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</si>
  <si>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</si>
  <si>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</si>
  <si>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</si>
  <si>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</si>
  <si>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</si>
  <si>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</si>
  <si>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</si>
  <si>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</si>
  <si>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</si>
  <si>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</si>
  <si>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</si>
  <si>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</si>
  <si>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</si>
  <si>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</si>
  <si>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</si>
  <si>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</si>
  <si>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</si>
  <si>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</si>
  <si>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</si>
  <si>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</si>
  <si>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</si>
  <si>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</si>
  <si>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</si>
  <si>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</si>
  <si>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</si>
  <si>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</si>
  <si>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</si>
  <si>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</si>
  <si>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</si>
  <si>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</si>
  <si>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</si>
  <si>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</si>
  <si>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</si>
  <si>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</si>
  <si>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</si>
  <si>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</si>
  <si>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</si>
  <si>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</si>
  <si>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</si>
  <si>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</si>
  <si>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</si>
  <si>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</si>
  <si>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</si>
  <si>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</si>
  <si>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</si>
  <si>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</si>
  <si>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</si>
  <si>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</si>
  <si>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</si>
  <si>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</si>
  <si>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</si>
  <si>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</si>
  <si>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</si>
  <si>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</si>
  <si>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</si>
  <si>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</si>
  <si>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</si>
  <si>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</si>
  <si>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</si>
  <si>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</si>
  <si>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</si>
  <si>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</si>
  <si>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</si>
  <si>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</si>
  <si>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</si>
  <si>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</si>
  <si>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</si>
  <si>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</si>
  <si>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</si>
  <si>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</si>
  <si>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</si>
  <si>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</si>
  <si>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</si>
  <si>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</si>
  <si>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</si>
  <si>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</si>
  <si>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</si>
  <si>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</si>
  <si>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</si>
  <si>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</si>
  <si>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</si>
  <si>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</si>
  <si>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</si>
  <si>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</si>
  <si>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</si>
  <si>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</si>
  <si>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</si>
  <si>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</si>
  <si>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</si>
  <si>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</si>
  <si>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</si>
  <si>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</si>
  <si>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</si>
  <si>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</si>
  <si>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</si>
  <si>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</si>
  <si>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</si>
  <si>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</si>
  <si>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</si>
  <si>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</si>
  <si>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</si>
  <si>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</si>
  <si>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</si>
  <si>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</si>
  <si>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</si>
  <si>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</si>
  <si>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</si>
  <si>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</si>
  <si>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</si>
  <si>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</si>
  <si>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</si>
  <si>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</si>
  <si>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</si>
  <si>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</si>
  <si>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</si>
  <si>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</si>
  <si>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</si>
  <si>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</si>
  <si>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</si>
  <si>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</si>
  <si>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</si>
  <si>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</si>
  <si>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</si>
  <si>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</si>
  <si>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</si>
  <si>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</si>
  <si>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</si>
  <si>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</si>
  <si>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</si>
  <si>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</si>
  <si>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</si>
  <si>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</si>
  <si>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</si>
  <si>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</si>
  <si>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</si>
  <si>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</si>
  <si>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</si>
  <si>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</si>
  <si>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</si>
  <si>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</si>
  <si>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</si>
  <si>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</si>
  <si>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</si>
  <si>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</si>
  <si>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</si>
  <si>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</si>
  <si>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</si>
  <si>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</si>
  <si>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</si>
  <si>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</si>
  <si>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</si>
  <si>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</si>
  <si>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</si>
  <si>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</si>
  <si>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</si>
  <si>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</si>
  <si>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</si>
  <si>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</si>
  <si>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</si>
  <si>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</si>
  <si>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</si>
  <si>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</si>
  <si>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</si>
  <si>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</si>
  <si>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</si>
  <si>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</si>
  <si>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</si>
  <si>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</si>
  <si>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</si>
  <si>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</si>
  <si>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</si>
  <si>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</si>
  <si>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</si>
  <si>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</si>
  <si>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</si>
  <si>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</si>
  <si>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</si>
  <si>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</si>
  <si>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</si>
  <si>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</si>
  <si>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</si>
  <si>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</si>
  <si>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</si>
  <si>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</si>
  <si>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</si>
  <si>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</si>
  <si>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</si>
  <si>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</si>
  <si>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</si>
  <si>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</si>
  <si>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</si>
  <si>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</si>
  <si>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</si>
  <si>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</si>
  <si>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</si>
  <si>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</si>
  <si>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</si>
  <si>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</si>
  <si>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</si>
  <si>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</si>
  <si>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</si>
  <si>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</si>
  <si>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</si>
  <si>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</si>
  <si>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</si>
  <si>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</si>
  <si>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</si>
  <si>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</si>
  <si>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</si>
  <si>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</si>
  <si>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</si>
  <si>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</si>
  <si>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</si>
  <si>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</si>
  <si>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</si>
  <si>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</si>
  <si>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</si>
  <si>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</si>
  <si>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</si>
  <si>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</si>
  <si>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</si>
  <si>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</si>
  <si>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</si>
  <si>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</si>
  <si>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</si>
  <si>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</si>
  <si>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</si>
  <si>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</si>
  <si>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</si>
  <si>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</si>
  <si>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</si>
  <si>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</si>
  <si>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</si>
  <si>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</si>
  <si>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</si>
  <si>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</si>
  <si>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</si>
  <si>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</si>
  <si>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</si>
  <si>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</si>
  <si>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</si>
  <si>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</si>
  <si>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</si>
  <si>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</si>
  <si>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</si>
  <si>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</si>
  <si>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</si>
  <si>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</si>
  <si>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</si>
  <si>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</si>
  <si>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</si>
  <si>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</si>
  <si>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</si>
  <si>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</si>
  <si>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</si>
  <si>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</si>
  <si>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</si>
  <si>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</si>
  <si>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</si>
  <si>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</si>
  <si>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</si>
  <si>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</si>
  <si>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</si>
  <si>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</si>
  <si>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</si>
  <si>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</si>
  <si>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</si>
  <si>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</si>
  <si>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</si>
  <si>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</si>
  <si>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</si>
  <si>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</si>
  <si>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</si>
  <si>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</si>
  <si>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</si>
  <si>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</si>
  <si>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</si>
  <si>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</si>
  <si>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</si>
  <si>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</si>
  <si>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</si>
  <si>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</si>
  <si>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</si>
  <si>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</si>
  <si>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</si>
  <si>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</si>
  <si>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</si>
  <si>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</si>
  <si>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</si>
  <si>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</si>
  <si>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</si>
  <si>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</si>
  <si>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</si>
  <si>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</si>
  <si>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</si>
  <si>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</si>
  <si>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</si>
  <si>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</si>
  <si>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</si>
  <si>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</si>
  <si>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</si>
  <si>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</si>
  <si>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</si>
  <si>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</si>
  <si>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</si>
  <si>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</si>
  <si>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</si>
  <si>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</si>
  <si>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</si>
  <si>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</si>
  <si>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</si>
  <si>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</si>
  <si>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</si>
  <si>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</si>
  <si>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</si>
  <si>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</si>
  <si>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</si>
  <si>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</si>
  <si>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</si>
  <si>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</si>
  <si>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</si>
  <si>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</si>
  <si>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</si>
  <si>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</si>
  <si>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</si>
  <si>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</si>
  <si>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</si>
  <si>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</si>
  <si>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</si>
  <si>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</si>
  <si>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</si>
  <si>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</si>
  <si>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</si>
  <si>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</si>
  <si>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</si>
  <si>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</si>
  <si>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</si>
  <si>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</si>
  <si>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</si>
  <si>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</si>
  <si>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</si>
  <si>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</si>
  <si>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</si>
  <si>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</si>
  <si>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</si>
  <si>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</si>
  <si>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</si>
  <si>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</si>
  <si>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</si>
  <si>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</si>
  <si>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</si>
  <si>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</si>
  <si>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</si>
  <si>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</si>
  <si>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</si>
  <si>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</si>
  <si>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</si>
  <si>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</si>
  <si>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</si>
  <si>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</si>
  <si>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</si>
  <si>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</si>
  <si>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</si>
  <si>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</si>
  <si>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</si>
  <si>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</si>
  <si>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</si>
  <si>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</si>
  <si>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</si>
  <si>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</si>
  <si>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</si>
  <si>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</si>
  <si>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</si>
  <si>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</si>
  <si>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</si>
  <si>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</si>
  <si>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</si>
  <si>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</si>
  <si>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</si>
  <si>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</si>
  <si>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</si>
  <si>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</si>
  <si>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</si>
  <si>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</si>
  <si>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</si>
  <si>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</si>
  <si>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</si>
  <si>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</si>
  <si>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</si>
  <si>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</si>
  <si>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</si>
  <si>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</si>
  <si>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</si>
  <si>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</si>
  <si>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</si>
  <si>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</si>
  <si>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</si>
  <si>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</si>
  <si>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</si>
  <si>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</si>
  <si>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</si>
  <si>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</si>
  <si>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</si>
  <si>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</si>
  <si>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</si>
  <si>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</si>
  <si>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</si>
  <si>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</si>
  <si>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</si>
  <si>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</si>
  <si>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</si>
  <si>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</si>
  <si>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</si>
  <si>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</si>
  <si>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</si>
  <si>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</si>
  <si>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</si>
  <si>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</si>
  <si>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</si>
  <si>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</si>
  <si>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</si>
  <si>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</si>
  <si>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</si>
  <si>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</si>
  <si>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</si>
  <si>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</si>
  <si>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</si>
  <si>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</si>
  <si>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</si>
  <si>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</si>
  <si>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</si>
  <si>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</si>
  <si>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</si>
  <si>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</si>
  <si>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</si>
  <si>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</si>
  <si>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</si>
  <si>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</si>
  <si>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</si>
  <si>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</si>
  <si>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</si>
  <si>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</si>
  <si>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</si>
  <si>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</si>
  <si>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</si>
  <si>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</si>
  <si>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</si>
  <si>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</si>
  <si>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</si>
  <si>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</si>
  <si>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</si>
  <si>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</si>
  <si>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</si>
  <si>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</si>
  <si>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</si>
  <si>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</si>
  <si>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</si>
  <si>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</si>
  <si>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</si>
  <si>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</si>
  <si>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</si>
  <si>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</si>
  <si>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</si>
  <si>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</si>
  <si>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</si>
  <si>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</si>
  <si>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</si>
  <si>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</si>
  <si>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</si>
  <si>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</si>
  <si>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</si>
  <si>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</si>
  <si>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</si>
  <si>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</si>
  <si>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</si>
  <si>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</si>
  <si>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</si>
  <si>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</si>
  <si>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</si>
  <si>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</si>
  <si>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</si>
  <si>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</si>
  <si>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</si>
  <si>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</si>
  <si>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</si>
  <si>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</si>
  <si>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</si>
  <si>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</si>
  <si>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</si>
  <si>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</si>
  <si>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</si>
  <si>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</si>
  <si>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</si>
  <si>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</si>
  <si>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</si>
  <si>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</si>
  <si>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</si>
  <si>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</si>
  <si>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</si>
  <si>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</si>
  <si>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</si>
  <si>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</si>
  <si>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</si>
  <si>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</si>
  <si>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</si>
  <si>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</si>
  <si>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</si>
  <si>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</si>
  <si>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</si>
  <si>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</si>
  <si>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</si>
  <si>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</si>
  <si>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</si>
  <si>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</si>
  <si>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</si>
  <si>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</si>
  <si>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</si>
  <si>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</si>
  <si>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</si>
  <si>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</si>
  <si>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</si>
  <si>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</si>
  <si>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</si>
  <si>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</si>
  <si>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</si>
  <si>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</si>
  <si>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</si>
  <si>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</si>
  <si>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</si>
  <si>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</si>
  <si>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</si>
  <si>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</si>
  <si>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</si>
  <si>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</si>
  <si>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</si>
  <si>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</si>
  <si>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</si>
  <si>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</si>
  <si>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</si>
  <si>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</si>
  <si>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</si>
  <si>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</si>
  <si>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</si>
  <si>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</si>
  <si>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</si>
  <si>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</si>
  <si>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</si>
  <si>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</si>
  <si>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</si>
  <si>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</si>
  <si>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</si>
  <si>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</si>
  <si>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</si>
  <si>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</si>
  <si>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</si>
  <si>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</si>
  <si>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</si>
  <si>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</si>
  <si>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</si>
  <si>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</si>
  <si>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</si>
  <si>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</si>
  <si>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</si>
  <si>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</si>
  <si>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</si>
  <si>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</si>
  <si>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</si>
  <si>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</si>
  <si>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</si>
  <si>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</si>
  <si>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</si>
  <si>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</si>
  <si>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</si>
  <si>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</si>
  <si>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</si>
  <si>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</si>
  <si>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</si>
  <si>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</si>
  <si>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</si>
  <si>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</si>
  <si>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</si>
  <si>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</si>
  <si>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</si>
  <si>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</si>
  <si>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</si>
  <si>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</si>
  <si>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</si>
  <si>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</si>
  <si>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</si>
  <si>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</si>
  <si>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</si>
  <si>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</si>
  <si>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</si>
  <si>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</si>
  <si>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</si>
  <si>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</si>
  <si>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</si>
  <si>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</si>
  <si>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</si>
  <si>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</si>
  <si>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</si>
  <si>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</si>
  <si>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</si>
  <si>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</si>
  <si>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</si>
  <si>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</si>
  <si>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</si>
  <si>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</si>
  <si>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</si>
  <si>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</si>
  <si>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</si>
  <si>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</si>
  <si>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</si>
  <si>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</si>
  <si>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</si>
  <si>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</si>
  <si>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</si>
  <si>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</si>
  <si>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</si>
  <si>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</si>
  <si>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</si>
  <si>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</si>
  <si>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</si>
  <si>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</si>
  <si>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</si>
  <si>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</si>
  <si>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</si>
  <si>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</si>
  <si>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</si>
  <si>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</si>
  <si>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</si>
  <si>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</si>
  <si>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</si>
  <si>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</si>
  <si>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</si>
  <si>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</si>
  <si>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</si>
  <si>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</si>
  <si>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</si>
  <si>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</si>
  <si>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</si>
  <si>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</si>
  <si>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</si>
  <si>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</si>
  <si>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</si>
  <si>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</si>
  <si>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</si>
  <si>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</si>
  <si>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</si>
  <si>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</si>
  <si>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</si>
  <si>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</si>
  <si>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</si>
  <si>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</si>
  <si>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</si>
  <si>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</si>
  <si>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</si>
  <si>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</si>
  <si>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</si>
  <si>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</si>
  <si>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</si>
  <si>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</si>
  <si>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</si>
  <si>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</si>
  <si>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</si>
  <si>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</si>
  <si>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</si>
  <si>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</si>
  <si>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</si>
  <si>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</si>
  <si>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</si>
  <si>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</si>
  <si>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</si>
  <si>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</si>
  <si>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</si>
  <si>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</si>
  <si>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</si>
  <si>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</si>
  <si>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</si>
  <si>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</si>
  <si>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</si>
  <si>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</si>
  <si>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</si>
  <si>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</si>
  <si>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</si>
  <si>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</si>
  <si>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</si>
  <si>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</si>
  <si>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</si>
  <si>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</si>
  <si>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</si>
  <si>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</si>
  <si>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</si>
  <si>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</si>
  <si>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</si>
  <si>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</si>
  <si>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</si>
  <si>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</si>
  <si>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</si>
  <si>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</si>
  <si>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</si>
  <si>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</si>
  <si>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</si>
  <si>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</si>
  <si>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</si>
  <si>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</si>
  <si>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</si>
  <si>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</si>
  <si>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</si>
  <si>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</si>
  <si>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</si>
  <si>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</si>
  <si>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</si>
  <si>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</si>
  <si>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</si>
  <si>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</si>
  <si>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</si>
  <si>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</si>
  <si>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</si>
  <si>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</si>
  <si>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</si>
  <si>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</si>
  <si>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</si>
  <si>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</si>
  <si>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</si>
  <si>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</si>
  <si>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</si>
  <si>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</si>
  <si>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</si>
  <si>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</si>
  <si>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</si>
  <si>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</si>
  <si>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</si>
  <si>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</si>
  <si>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</si>
  <si>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</si>
  <si>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</si>
  <si>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</si>
  <si>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</si>
  <si>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</si>
  <si>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</si>
  <si>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</si>
  <si>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</si>
  <si>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</si>
  <si>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</si>
  <si>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</si>
  <si>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</si>
  <si>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</si>
  <si>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</si>
  <si>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</si>
  <si>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</si>
  <si>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</si>
  <si>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</si>
  <si>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</si>
  <si>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</si>
  <si>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</si>
  <si>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</si>
  <si>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</si>
  <si>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</si>
  <si>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</si>
  <si>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</si>
  <si>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</si>
  <si>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</si>
  <si>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</si>
  <si>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</si>
  <si>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</si>
  <si>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</si>
  <si>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</si>
  <si>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</si>
  <si>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</si>
  <si>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</si>
  <si>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</si>
  <si>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</si>
  <si>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</si>
  <si>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</si>
  <si>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</si>
  <si>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</si>
  <si>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</si>
  <si>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</si>
  <si>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</si>
  <si>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</si>
  <si>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</si>
  <si>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</si>
  <si>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</si>
  <si>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</si>
  <si>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</si>
  <si>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</si>
  <si>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</si>
  <si>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</si>
  <si>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</si>
  <si>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</si>
  <si>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</si>
  <si>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</si>
  <si>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</si>
  <si>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</si>
  <si>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</si>
  <si>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</si>
  <si>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</si>
  <si>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</si>
  <si>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</si>
  <si>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</si>
  <si>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</si>
  <si>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</si>
  <si>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</si>
  <si>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</si>
  <si>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</si>
  <si>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</si>
  <si>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</si>
  <si>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</si>
  <si>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</si>
  <si>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</si>
  <si>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</si>
  <si>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</si>
  <si>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</si>
  <si>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</si>
  <si>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</si>
  <si>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</si>
  <si>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</si>
  <si>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</si>
  <si>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</si>
  <si>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</si>
  <si>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</si>
  <si>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</si>
  <si>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</si>
  <si>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</si>
  <si>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</si>
  <si>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</si>
  <si>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</si>
  <si>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</si>
  <si>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</si>
  <si>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</si>
  <si>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</si>
  <si>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</si>
  <si>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</si>
  <si>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</si>
  <si>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</si>
  <si>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</si>
  <si>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</si>
  <si>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</si>
  <si>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</si>
  <si>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</si>
  <si>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</si>
  <si>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</si>
  <si>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</si>
  <si>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</si>
  <si>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</si>
  <si>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</si>
  <si>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</si>
  <si>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</si>
  <si>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</si>
  <si>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</si>
  <si>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</si>
  <si>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</si>
  <si>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</si>
  <si>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</si>
  <si>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</si>
  <si>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</si>
  <si>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</si>
  <si>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</si>
  <si>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</si>
  <si>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</si>
  <si>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</si>
  <si>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</si>
  <si>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</si>
  <si>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</si>
  <si>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</si>
  <si>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</si>
  <si>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</si>
  <si>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</si>
  <si>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</si>
  <si>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</si>
  <si>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</si>
  <si>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</si>
  <si>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</si>
  <si>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</si>
  <si>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</si>
  <si>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</si>
  <si>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</si>
  <si>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</si>
  <si>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</si>
  <si>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</si>
  <si>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</si>
  <si>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</si>
  <si>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</si>
  <si>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</si>
  <si>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</si>
  <si>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</si>
  <si>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</si>
  <si>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</si>
  <si>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</si>
  <si>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</si>
  <si>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</si>
  <si>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</si>
  <si>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</si>
  <si>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</si>
  <si>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</si>
  <si>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</si>
  <si>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</si>
  <si>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</si>
  <si>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</si>
  <si>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</si>
  <si>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</si>
  <si>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</si>
  <si>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</si>
  <si>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</si>
  <si>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</si>
  <si>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</si>
  <si>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</si>
  <si>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</si>
  <si>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</si>
  <si>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</si>
  <si>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</si>
  <si>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</si>
  <si>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</si>
  <si>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</si>
  <si>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</si>
  <si>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</si>
  <si>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</si>
  <si>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</si>
  <si>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</si>
  <si>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</si>
  <si>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</si>
  <si>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</si>
  <si>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</si>
  <si>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</si>
  <si>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</si>
  <si>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</si>
  <si>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</si>
  <si>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</si>
  <si>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</si>
  <si>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</si>
  <si>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</si>
  <si>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</si>
  <si>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</si>
  <si>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</si>
  <si>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</si>
  <si>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</si>
  <si>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</si>
  <si>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</si>
  <si>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</si>
  <si>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</si>
  <si>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</si>
  <si>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</si>
  <si>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</si>
  <si>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</si>
  <si>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</si>
  <si>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</si>
  <si>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</si>
  <si>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</si>
  <si>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</si>
  <si>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</si>
  <si>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</si>
  <si>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</si>
  <si>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</si>
  <si>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</si>
  <si>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</si>
  <si>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</si>
  <si>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</si>
  <si>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</si>
  <si>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</si>
  <si>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</si>
  <si>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</si>
  <si>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</si>
  <si>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</si>
  <si>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</si>
  <si>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</si>
  <si>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</si>
  <si>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</si>
  <si>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</si>
  <si>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</si>
  <si>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</si>
  <si>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</si>
  <si>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</si>
  <si>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</si>
  <si>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</si>
  <si>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</si>
  <si>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</si>
  <si>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</si>
  <si>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</si>
  <si>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</si>
  <si>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</si>
  <si>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</si>
  <si>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</si>
  <si>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</si>
  <si>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</si>
  <si>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</si>
  <si>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</si>
  <si>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</si>
  <si>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</si>
  <si>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</si>
  <si>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</si>
  <si>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</si>
  <si>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</si>
  <si>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</si>
  <si>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</si>
  <si>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</si>
  <si>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</si>
  <si>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</si>
  <si>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</si>
  <si>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</si>
  <si>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</si>
  <si>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</si>
  <si>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</si>
  <si>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</si>
  <si>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</si>
  <si>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</si>
  <si>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</si>
  <si>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</si>
  <si>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</si>
  <si>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</si>
  <si>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</si>
  <si>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</si>
  <si>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</si>
  <si>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</si>
  <si>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</si>
  <si>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</si>
  <si>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</si>
  <si>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</si>
  <si>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</si>
  <si>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</si>
  <si>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</si>
  <si>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</si>
  <si>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</si>
  <si>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</si>
  <si>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</si>
  <si>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</si>
  <si>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</si>
  <si>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</si>
  <si>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</si>
  <si>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</si>
  <si>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</si>
  <si>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</si>
  <si>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</si>
  <si>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</si>
  <si>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</si>
  <si>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</si>
  <si>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</si>
  <si>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</si>
  <si>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</si>
  <si>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</si>
  <si>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</si>
  <si>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</si>
  <si>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</si>
  <si>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</si>
  <si>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</si>
  <si>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</si>
  <si>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</si>
  <si>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</si>
  <si>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</si>
  <si>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</si>
  <si>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</si>
  <si>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</si>
  <si>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</si>
  <si>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</si>
  <si>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</si>
  <si>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</si>
  <si>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</si>
  <si>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</si>
  <si>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</si>
  <si>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</si>
  <si>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</si>
  <si>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</si>
  <si>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</si>
  <si>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</si>
  <si>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</si>
  <si>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</si>
  <si>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</si>
  <si>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</si>
  <si>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</si>
  <si>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</si>
  <si>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</si>
  <si>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</si>
  <si>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</si>
  <si>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</si>
  <si>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</si>
  <si>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</si>
  <si>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</si>
  <si>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</si>
  <si>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</si>
  <si>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</si>
  <si>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</si>
  <si>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</si>
  <si>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</si>
  <si>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</si>
  <si>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</si>
  <si>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</si>
  <si>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</si>
  <si>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</si>
  <si>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</si>
  <si>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</si>
  <si>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</si>
  <si>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</si>
  <si>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</si>
  <si>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</si>
  <si>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</si>
  <si>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</si>
  <si>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</si>
  <si>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</si>
  <si>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</si>
  <si>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</si>
  <si>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</si>
  <si>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</si>
  <si>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</si>
  <si>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</si>
  <si>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</si>
  <si>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</si>
  <si>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</si>
  <si>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</si>
  <si>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</si>
  <si>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</si>
  <si>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</si>
  <si>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</si>
  <si>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</si>
  <si>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</si>
  <si>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</si>
  <si>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</si>
  <si>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</si>
  <si>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</si>
  <si>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</si>
  <si>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</si>
  <si>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</si>
  <si>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</si>
  <si>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</si>
  <si>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</si>
  <si>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</si>
  <si>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</si>
  <si>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</si>
  <si>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</si>
  <si>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</si>
  <si>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</si>
  <si>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</si>
  <si>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</si>
  <si>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</si>
  <si>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</si>
  <si>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</si>
  <si>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</si>
  <si>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</si>
  <si>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</si>
  <si>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</si>
  <si>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</si>
  <si>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</si>
  <si>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</si>
  <si>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</si>
  <si>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</si>
  <si>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</si>
  <si>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</si>
  <si>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</si>
  <si>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</si>
  <si>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</si>
  <si>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</si>
  <si>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</si>
  <si>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</si>
  <si>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</si>
  <si>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</si>
  <si>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</si>
  <si>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</si>
  <si>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</si>
  <si>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</si>
  <si>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</si>
  <si>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</si>
  <si>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</si>
  <si>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</si>
  <si>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</si>
  <si>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</si>
  <si>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</si>
  <si>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</si>
  <si>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</si>
  <si>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</si>
  <si>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</si>
  <si>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</si>
  <si>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</si>
  <si>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</si>
  <si>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</si>
  <si>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</si>
  <si>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</si>
  <si>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</si>
  <si>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</si>
  <si>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</si>
  <si>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</si>
  <si>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</si>
  <si>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</si>
  <si>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</si>
  <si>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</si>
  <si>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</si>
  <si>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</si>
  <si>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</si>
  <si>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</si>
  <si>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</si>
  <si>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</si>
  <si>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</si>
  <si>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</si>
  <si>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</si>
  <si>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</si>
  <si>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</si>
  <si>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</si>
  <si>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</si>
  <si>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</si>
  <si>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</si>
  <si>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</si>
  <si>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</si>
  <si>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</si>
  <si>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</si>
  <si>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</si>
  <si>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</si>
  <si>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</si>
  <si>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</si>
  <si>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</si>
  <si>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</si>
  <si>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</si>
  <si>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</si>
  <si>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</si>
  <si>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</si>
  <si>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</si>
  <si>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</si>
  <si>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</si>
  <si>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</si>
  <si>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</si>
  <si>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</si>
  <si>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</si>
  <si>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</si>
  <si>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</si>
  <si>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</si>
  <si>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</si>
  <si>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</si>
  <si>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</si>
  <si>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</si>
  <si>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</si>
  <si>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</si>
  <si>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</si>
  <si>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</si>
  <si>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</si>
  <si>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</si>
  <si>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</si>
  <si>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</si>
  <si>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</si>
  <si>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</si>
  <si>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</si>
  <si>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</si>
  <si>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</si>
  <si>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</si>
  <si>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</si>
  <si>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</si>
  <si>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</si>
  <si>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</si>
  <si>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</si>
  <si>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</si>
  <si>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</si>
  <si>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</si>
  <si>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</si>
  <si>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</si>
  <si>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</si>
  <si>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</si>
  <si>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</si>
  <si>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</si>
  <si>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</si>
  <si>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</si>
  <si>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</si>
  <si>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</si>
  <si>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</si>
  <si>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</si>
  <si>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</si>
  <si>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</si>
  <si>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</si>
  <si>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</si>
  <si>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</si>
  <si>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</si>
  <si>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</si>
  <si>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</si>
  <si>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</si>
  <si>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</si>
  <si>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</si>
  <si>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</si>
  <si>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</si>
  <si>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</si>
  <si>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</si>
  <si>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</si>
  <si>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</si>
  <si>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</si>
  <si>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</si>
  <si>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</si>
  <si>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</si>
  <si>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</si>
  <si>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</si>
  <si>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</si>
  <si>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</si>
  <si>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</si>
  <si>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</si>
  <si>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</si>
  <si>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</si>
  <si>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</si>
  <si>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</si>
  <si>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</si>
  <si>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</si>
  <si>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</si>
  <si>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</si>
  <si>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</si>
  <si>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</si>
  <si>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</si>
  <si>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</si>
  <si>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</si>
  <si>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</si>
  <si>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</si>
  <si>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</si>
  <si>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</si>
  <si>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</si>
  <si>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</si>
  <si>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</si>
  <si>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</si>
  <si>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</si>
  <si>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</si>
  <si>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</si>
  <si>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</si>
  <si>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</si>
  <si>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</si>
  <si>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</si>
  <si>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</si>
  <si>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</si>
  <si>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</si>
  <si>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</si>
  <si>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</si>
  <si>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</si>
  <si>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</si>
  <si>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</si>
  <si>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</si>
  <si>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</si>
  <si>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</si>
  <si>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</si>
  <si>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</si>
  <si>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</si>
  <si>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</si>
  <si>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</si>
  <si>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</si>
  <si>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</si>
  <si>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</si>
  <si>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</si>
  <si>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</si>
  <si>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</si>
  <si>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</si>
  <si>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</si>
  <si>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</si>
  <si>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</si>
  <si>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</si>
  <si>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</si>
  <si>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</si>
  <si>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</si>
  <si>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</si>
  <si>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</si>
  <si>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</si>
  <si>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</si>
  <si>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</si>
  <si>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</si>
  <si>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</si>
  <si>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</si>
  <si>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</si>
  <si>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</si>
  <si>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</si>
  <si>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</si>
  <si>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</si>
  <si>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</si>
  <si>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</si>
  <si>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</si>
  <si>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</si>
  <si>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</si>
  <si>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</si>
  <si>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</si>
  <si>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</si>
  <si>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</si>
  <si>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</si>
  <si>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</si>
  <si>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</si>
  <si>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</si>
  <si>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</si>
  <si>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</si>
  <si>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</si>
  <si>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</si>
  <si>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</si>
  <si>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</si>
  <si>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</si>
  <si>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</si>
  <si>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</si>
  <si>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</si>
  <si>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</si>
  <si>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</si>
  <si>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</si>
  <si>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</si>
  <si>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</si>
  <si>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</si>
  <si>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</si>
  <si>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</si>
  <si>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</si>
  <si>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</si>
  <si>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</si>
  <si>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</si>
  <si>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</si>
  <si>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</si>
  <si>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</si>
  <si>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</si>
  <si>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</si>
  <si>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</si>
  <si>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</si>
  <si>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</si>
  <si>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</si>
  <si>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</si>
  <si>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</si>
  <si>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</si>
  <si>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</si>
  <si>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</si>
  <si>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</si>
  <si>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</si>
  <si>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</si>
  <si>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</si>
  <si>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</si>
  <si>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</si>
  <si>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</si>
  <si>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</si>
  <si>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</si>
  <si>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</si>
  <si>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</si>
  <si>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</si>
  <si>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</si>
  <si>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</si>
  <si>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</si>
  <si>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</si>
  <si>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</si>
  <si>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</si>
  <si>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</si>
  <si>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</si>
  <si>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</si>
  <si>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</si>
  <si>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</si>
  <si>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</si>
  <si>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</si>
  <si>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</si>
  <si>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</si>
  <si>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</si>
  <si>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</si>
  <si>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</si>
  <si>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</si>
  <si>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</si>
  <si>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</si>
  <si>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</si>
  <si>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</si>
  <si>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</si>
  <si>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</si>
  <si>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</si>
  <si>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</si>
  <si>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</si>
  <si>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</si>
  <si>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</si>
  <si>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</si>
  <si>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</si>
  <si>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</si>
  <si>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</si>
  <si>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</si>
  <si>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</si>
  <si>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</si>
  <si>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</si>
  <si>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</si>
  <si>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</si>
  <si>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</si>
  <si>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</si>
  <si>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</si>
  <si>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</si>
  <si>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</si>
  <si>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</si>
  <si>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</si>
  <si>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</si>
  <si>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</si>
  <si>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</si>
  <si>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</si>
  <si>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</si>
  <si>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</si>
  <si>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</si>
  <si>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</si>
  <si>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</si>
  <si>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</si>
  <si>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</si>
  <si>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</si>
  <si>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</si>
  <si>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</si>
  <si>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</si>
  <si>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</si>
  <si>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</si>
  <si>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</si>
  <si>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</si>
  <si>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</si>
  <si>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</si>
  <si>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</si>
  <si>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</si>
  <si>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</si>
  <si>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</si>
  <si>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</si>
  <si>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</si>
  <si>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</si>
  <si>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</si>
  <si>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</si>
  <si>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</si>
  <si>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</si>
  <si>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</si>
  <si>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</si>
  <si>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</si>
  <si>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</si>
  <si>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</si>
  <si>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</si>
  <si>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</si>
  <si>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</si>
  <si>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</si>
  <si>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</si>
  <si>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</si>
  <si>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</si>
  <si>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</si>
  <si>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</si>
  <si>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</si>
  <si>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</si>
  <si>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</si>
  <si>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</si>
  <si>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</si>
  <si>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</si>
  <si>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</si>
  <si>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</si>
  <si>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</si>
  <si>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</si>
  <si>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</si>
  <si>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</si>
  <si>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</si>
  <si>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</si>
  <si>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</si>
  <si>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</si>
  <si>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</si>
  <si>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</si>
  <si>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</si>
  <si>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</si>
  <si>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</si>
  <si>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</si>
  <si>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</si>
  <si>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</si>
  <si>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</si>
  <si>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</si>
  <si>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</si>
  <si>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</si>
  <si>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</si>
  <si>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</si>
  <si>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</si>
  <si>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</si>
  <si>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</si>
  <si>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</si>
  <si>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</si>
  <si>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</si>
  <si>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</si>
  <si>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</si>
  <si>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</si>
  <si>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</si>
  <si>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</si>
  <si>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</si>
  <si>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</si>
  <si>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</si>
  <si>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</si>
  <si>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</si>
  <si>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</si>
  <si>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</si>
  <si>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</si>
  <si>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</si>
  <si>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</si>
  <si>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</si>
  <si>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</si>
  <si>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</si>
  <si>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</si>
  <si>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</si>
  <si>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</si>
  <si>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</si>
  <si>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</si>
  <si>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</si>
  <si>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</si>
  <si>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</si>
  <si>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</si>
  <si>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</si>
  <si>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</si>
  <si>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</si>
  <si>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</si>
  <si>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</si>
  <si>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</si>
  <si>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</si>
  <si>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</si>
  <si>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</si>
  <si>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</si>
  <si>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</si>
  <si>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</si>
  <si>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</si>
  <si>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</si>
  <si>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</si>
  <si>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</si>
  <si>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</si>
  <si>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</si>
  <si>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</si>
  <si>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</si>
  <si>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</si>
  <si>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</si>
  <si>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</si>
  <si>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</si>
  <si>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</si>
  <si>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</si>
  <si>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</si>
  <si>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</si>
  <si>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</si>
  <si>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</si>
  <si>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</si>
  <si>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</si>
  <si>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</si>
  <si>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</si>
  <si>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</si>
  <si>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</si>
  <si>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</si>
  <si>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</si>
  <si>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</si>
  <si>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</si>
  <si>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</si>
  <si>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</si>
  <si>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</si>
  <si>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</si>
  <si>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</si>
  <si>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</si>
  <si>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</si>
  <si>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</si>
  <si>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</si>
  <si>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</si>
  <si>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</si>
  <si>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</si>
  <si>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</si>
  <si>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</si>
  <si>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</si>
  <si>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</si>
  <si>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</si>
  <si>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</si>
  <si>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</si>
  <si>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</si>
  <si>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</si>
  <si>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</si>
  <si>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</si>
  <si>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</si>
  <si>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</si>
  <si>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</si>
  <si>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</si>
  <si>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</si>
  <si>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</si>
  <si>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</si>
  <si>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</si>
  <si>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</si>
  <si>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</si>
  <si>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</si>
  <si>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</si>
  <si>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</si>
  <si>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</si>
  <si>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</si>
  <si>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</si>
  <si>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</si>
  <si>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</si>
  <si>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</si>
  <si>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</si>
  <si>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</si>
  <si>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</si>
  <si>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</si>
  <si>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</si>
  <si>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</si>
  <si>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</si>
  <si>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</si>
  <si>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</si>
  <si>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</si>
  <si>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</si>
  <si>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</si>
  <si>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</si>
  <si>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</si>
  <si>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</si>
  <si>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</si>
  <si>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</si>
  <si>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</si>
  <si>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</si>
  <si>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</si>
  <si>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</si>
  <si>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</si>
  <si>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</si>
  <si>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</si>
  <si>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</si>
  <si>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</si>
  <si>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</si>
  <si>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</si>
  <si>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</si>
  <si>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</si>
  <si>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</si>
  <si>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</si>
  <si>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</si>
  <si>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</si>
  <si>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</si>
  <si>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</si>
  <si>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</si>
  <si>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</si>
  <si>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</si>
  <si>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</si>
  <si>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</si>
  <si>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</si>
  <si>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</si>
  <si>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</si>
  <si>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</si>
  <si>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</si>
  <si>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</si>
  <si>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</si>
  <si>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</si>
  <si>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</si>
  <si>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</si>
  <si>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</si>
  <si>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</si>
  <si>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</si>
  <si>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</si>
  <si>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</si>
  <si>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</si>
  <si>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</si>
  <si>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</si>
  <si>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</si>
  <si>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</si>
  <si>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</si>
  <si>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</si>
  <si>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</si>
  <si>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</si>
  <si>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</si>
  <si>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</si>
  <si>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</si>
  <si>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</si>
  <si>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</si>
  <si>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</si>
  <si>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</si>
  <si>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</si>
  <si>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</si>
  <si>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</si>
  <si>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</si>
  <si>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</si>
  <si>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</si>
  <si>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</si>
  <si>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</si>
  <si>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</si>
  <si>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</si>
  <si>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</si>
  <si>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</si>
  <si>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</si>
  <si>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</si>
  <si>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</si>
  <si>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</si>
  <si>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</si>
  <si>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</si>
  <si>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</si>
  <si>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</si>
  <si>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</si>
  <si>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</si>
  <si>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</si>
  <si>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</si>
  <si>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</si>
  <si>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</si>
  <si>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</si>
  <si>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</si>
  <si>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</si>
  <si>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</si>
  <si>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</si>
  <si>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</si>
  <si>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</si>
  <si>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</si>
  <si>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</si>
  <si>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</si>
  <si>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</si>
  <si>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</si>
  <si>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</si>
  <si>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</si>
  <si>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</si>
  <si>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</si>
  <si>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</si>
  <si>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</si>
  <si>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</si>
  <si>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</si>
  <si>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</si>
  <si>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</si>
  <si>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</si>
  <si>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</si>
  <si>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</si>
  <si>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</si>
  <si>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</si>
  <si>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</si>
  <si>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</si>
  <si>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</si>
  <si>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</si>
  <si>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</si>
  <si>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</si>
  <si>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</si>
  <si>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</si>
  <si>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</si>
  <si>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</si>
  <si>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</si>
  <si>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</si>
  <si>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</si>
  <si>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</si>
  <si>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</si>
  <si>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</si>
  <si>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</si>
  <si>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</si>
  <si>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</si>
  <si>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</si>
  <si>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</si>
  <si>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</si>
  <si>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</si>
  <si>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</si>
  <si>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</si>
  <si>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</si>
  <si>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</si>
  <si>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</si>
  <si>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</si>
  <si>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</si>
  <si>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</si>
  <si>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</si>
  <si>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</si>
  <si>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</si>
  <si>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</si>
  <si>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</si>
  <si>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</si>
  <si>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</si>
  <si>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</si>
  <si>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</si>
  <si>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</si>
  <si>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</si>
  <si>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</si>
  <si>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</si>
  <si>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</si>
  <si>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</si>
  <si>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</si>
  <si>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</si>
  <si>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</si>
  <si>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</si>
  <si>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</si>
  <si>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</si>
  <si>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</si>
  <si>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</si>
  <si>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</si>
  <si>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</si>
  <si>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</si>
  <si>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</si>
  <si>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</si>
  <si>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</si>
  <si>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</si>
  <si>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</si>
  <si>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</si>
  <si>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</si>
  <si>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</si>
  <si>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</si>
  <si>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</si>
  <si>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</si>
  <si>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</si>
  <si>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</si>
  <si>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</si>
  <si>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</si>
  <si>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</si>
  <si>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</si>
  <si>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</si>
  <si>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</si>
  <si>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</si>
  <si>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</si>
  <si>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</si>
  <si>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</si>
  <si>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</si>
  <si>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</si>
  <si>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</si>
  <si>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</si>
  <si>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</si>
  <si>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</si>
  <si>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</si>
  <si>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</si>
  <si>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</si>
  <si>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</si>
  <si>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</si>
  <si>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</si>
  <si>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</si>
  <si>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</si>
  <si>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</si>
  <si>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</si>
  <si>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</si>
  <si>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</si>
  <si>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</si>
  <si>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</si>
  <si>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</si>
  <si>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</si>
  <si>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</si>
  <si>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</si>
  <si>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</si>
  <si>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</si>
  <si>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</si>
  <si>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</si>
  <si>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</si>
  <si>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</si>
  <si>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</si>
  <si>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</si>
  <si>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</si>
  <si>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</si>
  <si>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</si>
  <si>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</si>
  <si>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</si>
  <si>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</si>
  <si>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</si>
  <si>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</si>
  <si>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</si>
  <si>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</si>
  <si>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</si>
  <si>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</si>
  <si>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</si>
  <si>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</si>
  <si>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</si>
  <si>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</si>
  <si>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</si>
  <si>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</si>
  <si>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</si>
  <si>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</si>
  <si>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</si>
  <si>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</si>
  <si>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</si>
  <si>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</si>
  <si>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</si>
  <si>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</si>
  <si>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</si>
  <si>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</si>
  <si>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</si>
  <si>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</si>
  <si>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</si>
  <si>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</si>
  <si>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</si>
  <si>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</si>
  <si>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</si>
  <si>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</si>
  <si>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</si>
  <si>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</si>
  <si>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</si>
  <si>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</si>
  <si>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</si>
  <si>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</si>
  <si>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</si>
  <si>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</si>
  <si>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</si>
  <si>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</si>
  <si>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</si>
  <si>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</si>
  <si>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</si>
  <si>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</si>
  <si>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</si>
  <si>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</si>
  <si>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</si>
  <si>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</si>
  <si>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</si>
  <si>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</si>
  <si>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</si>
  <si>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</si>
  <si>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</si>
  <si>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</si>
  <si>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</si>
  <si>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</si>
  <si>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</si>
  <si>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</si>
  <si>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</si>
  <si>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</si>
  <si>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</si>
  <si>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</si>
  <si>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</si>
  <si>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</si>
  <si>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</si>
  <si>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</si>
  <si>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</si>
  <si>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</si>
  <si>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</si>
  <si>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</si>
  <si>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</si>
  <si>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</si>
  <si>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</si>
  <si>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</si>
  <si>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</si>
  <si>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</si>
  <si>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</si>
  <si>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</si>
  <si>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</si>
  <si>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</si>
  <si>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</si>
  <si>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</si>
  <si>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</si>
  <si>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</si>
  <si>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</si>
  <si>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</si>
  <si>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</si>
  <si>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</si>
  <si>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</si>
  <si>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</si>
  <si>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</si>
  <si>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</si>
  <si>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</si>
  <si>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</si>
  <si>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</si>
  <si>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</si>
  <si>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</si>
  <si>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</si>
  <si>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</si>
  <si>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</si>
  <si>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</si>
  <si>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</si>
  <si>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</si>
  <si>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</si>
  <si>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</si>
  <si>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</si>
  <si>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</si>
  <si>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</si>
  <si>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</si>
  <si>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</si>
  <si>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</si>
  <si>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</si>
  <si>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</si>
  <si>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</si>
  <si>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</si>
  <si>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</si>
  <si>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</si>
  <si>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</si>
  <si>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</si>
  <si>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</si>
  <si>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</si>
  <si>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</si>
  <si>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</si>
  <si>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</si>
  <si>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</si>
  <si>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</si>
  <si>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</si>
  <si>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</si>
  <si>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</si>
  <si>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</si>
  <si>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</si>
  <si>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</si>
  <si>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</si>
  <si>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</si>
  <si>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</si>
  <si>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</si>
  <si>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</si>
  <si>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</si>
  <si>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</si>
  <si>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</si>
  <si>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</si>
  <si>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</si>
  <si>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</si>
  <si>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</si>
  <si>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</si>
  <si>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</si>
  <si>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</si>
  <si>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</si>
  <si>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</si>
  <si>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</si>
  <si>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</si>
  <si>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</si>
  <si>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</si>
  <si>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</si>
  <si>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</si>
  <si>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</si>
  <si>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</si>
  <si>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</si>
  <si>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</si>
  <si>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</si>
  <si>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</si>
  <si>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</si>
  <si>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</si>
  <si>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</si>
  <si>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</si>
  <si>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</si>
  <si>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</si>
  <si>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</si>
  <si>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</si>
  <si>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</si>
  <si>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</si>
  <si>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</si>
  <si>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</si>
  <si>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</si>
  <si>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</si>
  <si>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</si>
  <si>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</si>
  <si>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</si>
  <si>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</si>
  <si>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</si>
  <si>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</si>
  <si>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</si>
  <si>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</si>
  <si>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</si>
  <si>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</si>
  <si>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</si>
  <si>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</si>
  <si>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</si>
  <si>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</si>
  <si>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</si>
  <si>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</si>
  <si>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</si>
  <si>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</si>
  <si>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</si>
  <si>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</si>
  <si>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</si>
  <si>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</si>
  <si>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</si>
  <si>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</si>
  <si>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</si>
  <si>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</si>
  <si>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</si>
  <si>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</si>
  <si>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</si>
  <si>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</si>
  <si>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</si>
  <si>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</si>
  <si>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</si>
  <si>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</si>
  <si>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</si>
  <si>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</si>
  <si>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</si>
  <si>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</si>
  <si>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</si>
  <si>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</si>
  <si>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</si>
  <si>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</si>
  <si>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</si>
  <si>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</si>
  <si>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</si>
  <si>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</si>
  <si>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</si>
  <si>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</si>
  <si>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</si>
  <si>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</si>
  <si>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</si>
  <si>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</si>
  <si>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</si>
  <si>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</si>
  <si>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</si>
  <si>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</si>
  <si>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</si>
  <si>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</si>
  <si>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</si>
  <si>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</si>
  <si>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</si>
  <si>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</si>
  <si>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</si>
  <si>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</si>
  <si>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</si>
  <si>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</si>
  <si>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</si>
  <si>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</si>
  <si>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</si>
  <si>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</si>
  <si>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</si>
  <si>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</si>
  <si>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</si>
  <si>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</si>
  <si>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</si>
  <si>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</si>
  <si>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</si>
  <si>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</si>
  <si>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</si>
  <si>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</si>
  <si>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</si>
  <si>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</si>
  <si>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</si>
  <si>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</si>
  <si>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</si>
  <si>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</si>
  <si>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</si>
  <si>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</si>
  <si>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</si>
  <si>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</si>
  <si>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</si>
  <si>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</si>
  <si>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</si>
  <si>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</si>
  <si>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</si>
  <si>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</si>
  <si>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</si>
  <si>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</si>
  <si>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</si>
  <si>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</si>
  <si>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</si>
  <si>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</si>
  <si>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</si>
  <si>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</si>
  <si>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</si>
  <si>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</si>
  <si>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</si>
  <si>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</si>
  <si>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</si>
  <si>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</si>
  <si>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</si>
  <si>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</si>
  <si>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</si>
  <si>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</si>
  <si>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</si>
  <si>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</si>
  <si>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</si>
  <si>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</si>
  <si>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</si>
  <si>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</si>
  <si>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</si>
  <si>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</si>
  <si>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</si>
  <si>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</si>
  <si>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</si>
  <si>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</si>
  <si>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</si>
  <si>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</si>
  <si>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</si>
  <si>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</si>
  <si>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</si>
  <si>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</si>
  <si>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</si>
  <si>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</si>
  <si>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</si>
  <si>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</si>
  <si>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</si>
  <si>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</si>
  <si>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</si>
  <si>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</si>
  <si>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</si>
  <si>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</si>
  <si>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</si>
  <si>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</si>
  <si>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</si>
  <si>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</si>
  <si>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</si>
  <si>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</si>
  <si>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</si>
  <si>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</si>
  <si>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</si>
  <si>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</si>
  <si>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</si>
  <si>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</si>
  <si>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</si>
  <si>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</si>
  <si>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</si>
  <si>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</si>
  <si>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</si>
  <si>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</si>
  <si>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</si>
  <si>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</si>
  <si>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</si>
  <si>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</si>
  <si>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</si>
  <si>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</si>
  <si>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</si>
  <si>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</si>
  <si>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</si>
  <si>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</si>
  <si>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</si>
  <si>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</si>
  <si>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</si>
  <si>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</si>
  <si>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</si>
  <si>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</si>
  <si>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</si>
  <si>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</si>
  <si>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</si>
  <si>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</si>
  <si>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</si>
  <si>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</si>
  <si>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</si>
  <si>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</si>
  <si>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</si>
  <si>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</si>
  <si>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</si>
  <si>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</si>
  <si>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</si>
  <si>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</si>
  <si>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</si>
  <si>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</si>
  <si>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</si>
  <si>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</si>
  <si>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</si>
  <si>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</si>
  <si>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</si>
  <si>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</si>
  <si>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</si>
  <si>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</si>
  <si>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</si>
  <si>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</si>
  <si>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</si>
  <si>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</si>
  <si>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</si>
  <si>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</si>
  <si>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</si>
  <si>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</si>
  <si>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</si>
  <si>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</si>
  <si>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</si>
  <si>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</si>
  <si>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</si>
  <si>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</si>
  <si>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</si>
  <si>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</si>
  <si>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</si>
  <si>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</si>
  <si>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</si>
  <si>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</si>
  <si>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</si>
  <si>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</si>
  <si>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</si>
  <si>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</si>
  <si>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</si>
  <si>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</si>
  <si>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</si>
  <si>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</si>
  <si>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</si>
  <si>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</si>
  <si>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</si>
  <si>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</si>
  <si>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</si>
  <si>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</si>
  <si>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</si>
  <si>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</si>
  <si>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</si>
  <si>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</si>
  <si>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</si>
  <si>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</si>
  <si>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</si>
  <si>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</si>
  <si>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</si>
  <si>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</si>
  <si>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</si>
  <si>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</si>
  <si>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</si>
  <si>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</si>
  <si>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</si>
  <si>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</si>
  <si>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</si>
  <si>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</si>
  <si>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</si>
  <si>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</si>
  <si>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</si>
  <si>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</si>
  <si>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</si>
  <si>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</si>
  <si>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</si>
  <si>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</si>
  <si>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</si>
  <si>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</si>
  <si>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</si>
  <si>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</si>
  <si>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</si>
  <si>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</si>
  <si>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</si>
  <si>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</si>
  <si>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</si>
  <si>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</si>
  <si>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</si>
  <si>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</si>
  <si>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</si>
  <si>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</si>
  <si>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</si>
  <si>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</si>
  <si>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</si>
  <si>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</si>
  <si>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</si>
  <si>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</si>
  <si>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</si>
  <si>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</si>
  <si>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</si>
  <si>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</si>
  <si>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</si>
  <si>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</si>
  <si>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</si>
  <si>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</si>
  <si>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</si>
  <si>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</si>
  <si>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</si>
  <si>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</si>
  <si>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</si>
  <si>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</si>
  <si>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</si>
  <si>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</si>
  <si>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</si>
  <si>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</si>
  <si>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</si>
  <si>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</si>
  <si>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</si>
  <si>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</si>
  <si>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</si>
  <si>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</si>
  <si>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</si>
  <si>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</si>
  <si>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</si>
  <si>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</si>
  <si>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</si>
  <si>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</si>
  <si>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</si>
  <si>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</si>
  <si>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</si>
  <si>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</si>
  <si>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</si>
  <si>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</si>
  <si>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</si>
  <si>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</si>
  <si>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</si>
  <si>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</si>
  <si>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</si>
  <si>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</si>
  <si>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</si>
  <si>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</si>
  <si>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</si>
  <si>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</si>
  <si>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</si>
  <si>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</si>
  <si>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</si>
  <si>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</si>
  <si>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</si>
  <si>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</si>
  <si>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</si>
  <si>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</si>
  <si>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</si>
  <si>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</si>
  <si>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</si>
  <si>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</si>
  <si>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</si>
  <si>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</si>
  <si>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</si>
  <si>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</si>
  <si>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</si>
  <si>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</si>
  <si>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</si>
  <si>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</si>
  <si>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</si>
  <si>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</si>
  <si>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</si>
  <si>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</si>
  <si>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</si>
  <si>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</si>
  <si>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</si>
  <si>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</si>
  <si>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</si>
  <si>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</si>
  <si>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</si>
  <si>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</si>
  <si>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</si>
  <si>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</si>
  <si>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</si>
  <si>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</si>
  <si>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</si>
  <si>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</si>
  <si>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</si>
  <si>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</si>
  <si>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</si>
  <si>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</si>
  <si>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</si>
  <si>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</si>
  <si>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</si>
  <si>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</si>
  <si>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</si>
  <si>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</si>
  <si>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</si>
  <si>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</si>
  <si>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</si>
  <si>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</si>
  <si>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</si>
  <si>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</si>
  <si>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</si>
  <si>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</si>
  <si>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</si>
  <si>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</si>
  <si>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</si>
  <si>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</si>
  <si>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</si>
  <si>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</si>
  <si>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</si>
  <si>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</si>
  <si>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</si>
  <si>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</si>
  <si>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</si>
  <si>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</si>
  <si>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</si>
  <si>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</si>
  <si>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</si>
  <si>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</si>
  <si>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</si>
  <si>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</si>
  <si>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</si>
  <si>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</si>
  <si>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</si>
  <si>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</si>
  <si>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</si>
  <si>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</si>
  <si>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</si>
  <si>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</si>
  <si>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</si>
  <si>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</si>
  <si>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</si>
  <si>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</si>
  <si>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</si>
  <si>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</si>
  <si>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</si>
  <si>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</si>
  <si>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</si>
  <si>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</si>
  <si>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</si>
  <si>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</si>
  <si>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</si>
  <si>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</si>
  <si>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</si>
  <si>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</si>
  <si>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</si>
  <si>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</si>
  <si>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</si>
  <si>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</si>
  <si>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</si>
  <si>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</si>
  <si>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</si>
  <si>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</si>
  <si>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</si>
  <si>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</si>
  <si>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</si>
  <si>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</si>
  <si>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</si>
  <si>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</si>
  <si>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</si>
  <si>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</si>
  <si>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</si>
  <si>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</si>
  <si>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</si>
  <si>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</si>
  <si>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</si>
  <si>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</si>
  <si>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</si>
  <si>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</si>
  <si>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</si>
  <si>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</si>
  <si>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</si>
  <si>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</si>
  <si>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</si>
  <si>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</si>
  <si>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</si>
  <si>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</si>
  <si>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</si>
  <si>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</si>
  <si>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</si>
  <si>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</si>
  <si>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</si>
  <si>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</si>
  <si>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</si>
  <si>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</si>
  <si>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</si>
  <si>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</si>
  <si>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</si>
  <si>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</si>
  <si>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</si>
  <si>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</si>
  <si>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</si>
  <si>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</si>
  <si>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</si>
  <si>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</si>
  <si>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</si>
  <si>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</si>
  <si>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</si>
  <si>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</si>
  <si>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</si>
  <si>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</si>
  <si>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</si>
  <si>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</si>
  <si>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</si>
  <si>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</si>
  <si>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</si>
  <si>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</si>
  <si>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</si>
  <si>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</si>
  <si>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</si>
  <si>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</si>
  <si>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</si>
  <si>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</si>
  <si>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</si>
  <si>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</si>
  <si>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</si>
  <si>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</si>
  <si>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</si>
  <si>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</si>
  <si>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</si>
  <si>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</si>
  <si>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</si>
  <si>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</si>
  <si>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</si>
  <si>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</si>
  <si>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</si>
  <si>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</si>
  <si>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</si>
  <si>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</si>
  <si>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</si>
  <si>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</si>
  <si>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</si>
  <si>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</si>
  <si>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</si>
  <si>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</si>
  <si>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</si>
  <si>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</si>
  <si>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</si>
  <si>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</si>
  <si>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</si>
  <si>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</si>
  <si>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</si>
  <si>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</si>
  <si>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</si>
  <si>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</si>
  <si>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</si>
  <si>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</si>
  <si>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</si>
  <si>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</si>
  <si>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</si>
  <si>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</si>
  <si>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</si>
  <si>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</si>
  <si>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</si>
  <si>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</si>
  <si>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</si>
  <si>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</si>
  <si>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</si>
  <si>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</si>
  <si>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</si>
  <si>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</si>
  <si>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</si>
  <si>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</si>
  <si>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</si>
  <si>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</si>
  <si>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</si>
  <si>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</si>
  <si>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</si>
  <si>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</si>
  <si>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</si>
  <si>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</si>
  <si>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</si>
  <si>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</si>
  <si>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</si>
  <si>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</si>
  <si>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</si>
  <si>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</si>
  <si>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</si>
  <si>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</si>
  <si>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</si>
  <si>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</si>
  <si>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</si>
  <si>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</si>
  <si>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</si>
  <si>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</si>
  <si>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</si>
  <si>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</si>
  <si>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</si>
  <si>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</si>
  <si>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</si>
  <si>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</si>
  <si>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</si>
  <si>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</si>
  <si>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</si>
  <si>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</si>
  <si>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</si>
  <si>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</si>
  <si>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</si>
  <si>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</si>
  <si>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</si>
  <si>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</si>
  <si>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</si>
  <si>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</si>
  <si>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</si>
  <si>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</si>
  <si>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</si>
  <si>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</si>
  <si>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</si>
  <si>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</si>
  <si>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</si>
  <si>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</si>
  <si>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</si>
  <si>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</si>
  <si>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</si>
  <si>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</si>
  <si>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</si>
  <si>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</si>
  <si>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</si>
  <si>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</si>
  <si>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</si>
  <si>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</si>
  <si>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</si>
  <si>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</si>
  <si>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</si>
  <si>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</si>
  <si>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</si>
  <si>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</si>
  <si>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</si>
  <si>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</si>
  <si>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</si>
  <si>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</si>
  <si>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</si>
  <si>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</si>
  <si>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</si>
  <si>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</si>
  <si>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</si>
  <si>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</si>
  <si>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</si>
  <si>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</si>
  <si>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</si>
  <si>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</si>
  <si>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</si>
  <si>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</si>
  <si>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</si>
  <si>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</si>
  <si>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</si>
  <si>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</si>
  <si>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</si>
  <si>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</si>
  <si>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</si>
  <si>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</si>
  <si>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</si>
  <si>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</si>
  <si>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</si>
  <si>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</si>
  <si>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</si>
  <si>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</si>
  <si>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</si>
  <si>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</si>
  <si>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</si>
  <si>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</si>
  <si>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</si>
  <si>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</si>
  <si>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</si>
  <si>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</si>
  <si>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</si>
  <si>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</si>
  <si>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</si>
  <si>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</si>
  <si>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</si>
  <si>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</si>
  <si>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</si>
  <si>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</si>
  <si>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</si>
  <si>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</si>
  <si>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</si>
  <si>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</si>
  <si>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</si>
  <si>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</si>
  <si>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</si>
  <si>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</si>
  <si>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</si>
  <si>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</si>
  <si>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</si>
  <si>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</si>
  <si>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</si>
  <si>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</si>
  <si>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</si>
  <si>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</si>
  <si>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</si>
  <si>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</si>
  <si>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</si>
  <si>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</si>
  <si>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</si>
  <si>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</si>
  <si>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</si>
  <si>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</si>
  <si>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</si>
  <si>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</si>
  <si>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</si>
  <si>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</si>
  <si>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</si>
  <si>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</si>
  <si>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</si>
  <si>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</si>
  <si>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</si>
  <si>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</si>
  <si>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</si>
  <si>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</si>
  <si>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</si>
  <si>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</si>
  <si>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</si>
  <si>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</si>
  <si>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</si>
  <si>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</si>
  <si>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</si>
  <si>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</si>
  <si>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</si>
  <si>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</si>
  <si>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</si>
  <si>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</si>
  <si>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</si>
  <si>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</si>
  <si>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</si>
  <si>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</si>
  <si>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</si>
  <si>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</si>
  <si>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</si>
  <si>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</si>
  <si>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</si>
  <si>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</si>
  <si>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</si>
  <si>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</si>
  <si>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</si>
  <si>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</si>
  <si>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</si>
  <si>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</si>
  <si>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</si>
  <si>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</si>
  <si>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</si>
  <si>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</si>
  <si>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</si>
  <si>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</si>
  <si>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</si>
  <si>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</si>
  <si>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</si>
  <si>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</si>
  <si>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</si>
  <si>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</si>
  <si>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</si>
  <si>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</si>
  <si>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</si>
  <si>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</si>
  <si>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</si>
  <si>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</si>
  <si>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</si>
  <si>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</si>
  <si>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</si>
  <si>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</si>
  <si>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</si>
  <si>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</si>
  <si>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</si>
  <si>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</si>
  <si>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</si>
  <si>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</si>
  <si>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</si>
  <si>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</si>
  <si>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</si>
  <si>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</si>
  <si>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</si>
  <si>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</si>
  <si>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</si>
  <si>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</si>
  <si>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</si>
  <si>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</si>
  <si>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</si>
  <si>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</si>
  <si>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</si>
  <si>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</si>
  <si>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</si>
  <si>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</si>
  <si>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</si>
  <si>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</si>
  <si>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</si>
  <si>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</si>
  <si>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</si>
  <si>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</si>
  <si>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</si>
  <si>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</si>
  <si>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</si>
  <si>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</si>
  <si>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</si>
  <si>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</si>
  <si>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</si>
  <si>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</si>
  <si>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</si>
  <si>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</si>
  <si>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</si>
  <si>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</si>
  <si>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</si>
  <si>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</si>
  <si>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</si>
  <si>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</si>
  <si>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</si>
  <si>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</si>
  <si>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</si>
  <si>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</si>
  <si>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</si>
  <si>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</si>
  <si>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</si>
  <si>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</si>
  <si>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</si>
  <si>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</si>
  <si>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</si>
  <si>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</si>
  <si>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</si>
  <si>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</si>
  <si>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</si>
  <si>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</si>
  <si>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</si>
  <si>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</si>
  <si>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</si>
  <si>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</si>
  <si>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</si>
  <si>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</si>
  <si>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</si>
  <si>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</si>
  <si>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</si>
  <si>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</si>
  <si>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</si>
  <si>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</si>
  <si>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</si>
  <si>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</si>
  <si>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</si>
  <si>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</si>
  <si>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</si>
  <si>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</si>
  <si>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</si>
  <si>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</si>
  <si>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</si>
  <si>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</si>
  <si>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</si>
  <si>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</si>
  <si>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</si>
  <si>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</si>
  <si>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</si>
  <si>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</si>
  <si>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</si>
  <si>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</si>
  <si>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</si>
  <si>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</si>
  <si>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</si>
  <si>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</si>
  <si>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</si>
  <si>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</si>
  <si>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</si>
  <si>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</si>
  <si>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</si>
  <si>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</si>
  <si>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</si>
  <si>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</si>
  <si>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</si>
  <si>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</si>
  <si>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</si>
  <si>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</si>
  <si>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</si>
  <si>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</si>
  <si>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</si>
  <si>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</si>
  <si>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</si>
  <si>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</si>
  <si>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</si>
  <si>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</si>
  <si>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</si>
  <si>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</si>
  <si>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</si>
  <si>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</si>
  <si>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</si>
  <si>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</si>
  <si>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</si>
  <si>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</si>
  <si>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</si>
  <si>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</si>
  <si>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</si>
  <si>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</si>
  <si>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</si>
  <si>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</si>
  <si>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</si>
  <si>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</si>
  <si>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</si>
  <si>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</si>
  <si>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</si>
  <si>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</si>
  <si>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</si>
  <si>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</si>
  <si>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</si>
  <si>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</si>
  <si>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</si>
  <si>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</si>
  <si>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</si>
  <si>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</si>
  <si>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</si>
  <si>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</si>
  <si>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</si>
  <si>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</si>
  <si>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</si>
  <si>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</si>
  <si>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</si>
  <si>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</si>
  <si>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</si>
  <si>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</si>
  <si>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</si>
  <si>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</si>
  <si>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</si>
  <si>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</si>
  <si>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</si>
  <si>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</si>
  <si>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</si>
  <si>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</si>
  <si>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</si>
  <si>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</si>
  <si>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</si>
  <si>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</si>
  <si>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</si>
  <si>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</si>
  <si>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</si>
  <si>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</si>
  <si>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</si>
  <si>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</si>
  <si>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</si>
  <si>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</si>
  <si>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</si>
  <si>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</si>
  <si>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</si>
  <si>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</si>
  <si>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</si>
  <si>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</si>
  <si>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</si>
  <si>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</si>
  <si>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</si>
  <si>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</si>
  <si>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</si>
  <si>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</si>
  <si>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</si>
  <si>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</si>
  <si>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</si>
  <si>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</si>
  <si>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</si>
  <si>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</si>
  <si>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</si>
  <si>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</si>
  <si>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</si>
  <si>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</si>
  <si>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</si>
  <si>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</si>
  <si>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</si>
  <si>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</si>
  <si>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</si>
  <si>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</si>
  <si>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</si>
  <si>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</si>
  <si>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</si>
  <si>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</si>
  <si>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</si>
  <si>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</si>
  <si>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</si>
  <si>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</si>
  <si>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</si>
  <si>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</si>
  <si>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</si>
  <si>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</si>
  <si>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</si>
  <si>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</si>
  <si>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</si>
  <si>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</si>
  <si>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</si>
  <si>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</si>
  <si>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</si>
  <si>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</si>
  <si>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</si>
  <si>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</si>
  <si>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</si>
  <si>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</si>
  <si>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</si>
  <si>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</si>
  <si>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</si>
  <si>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</si>
  <si>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</si>
  <si>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</si>
  <si>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</si>
  <si>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</si>
  <si>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</si>
  <si>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</si>
  <si>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</si>
  <si>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</si>
  <si>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</si>
  <si>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</si>
  <si>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</si>
  <si>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</si>
  <si>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</si>
  <si>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</si>
  <si>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</si>
  <si>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</si>
  <si>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</si>
  <si>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</si>
  <si>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</si>
  <si>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</si>
  <si>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</si>
  <si>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</si>
  <si>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</si>
  <si>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</si>
  <si>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</si>
  <si>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</si>
  <si>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</si>
  <si>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</si>
  <si>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</si>
  <si>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</si>
  <si>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</si>
  <si>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</si>
  <si>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</si>
  <si>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</si>
  <si>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</si>
  <si>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</si>
  <si>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</si>
  <si>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</si>
  <si>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</si>
  <si>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</si>
  <si>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</si>
  <si>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</si>
  <si>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</si>
  <si>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</si>
  <si>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</si>
  <si>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</si>
  <si>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</si>
  <si>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</si>
  <si>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</si>
  <si>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</si>
  <si>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</si>
  <si>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</si>
  <si>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</si>
  <si>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</si>
  <si>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</si>
  <si>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</si>
  <si>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</si>
  <si>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</si>
  <si>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</si>
  <si>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</si>
  <si>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</si>
  <si>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</si>
  <si>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</si>
  <si>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</si>
  <si>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</si>
  <si>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</si>
  <si>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</si>
  <si>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</si>
  <si>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</si>
  <si>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</si>
  <si>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</si>
  <si>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</si>
  <si>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</si>
  <si>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</si>
  <si>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</si>
  <si>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</si>
  <si>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</si>
  <si>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</si>
  <si>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</si>
  <si>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</si>
  <si>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</si>
  <si>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</si>
  <si>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</si>
  <si>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</si>
  <si>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</si>
  <si>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</si>
  <si>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</si>
  <si>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</si>
  <si>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</si>
  <si>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</si>
  <si>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</si>
  <si>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</si>
  <si>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</si>
  <si>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</si>
  <si>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</si>
  <si>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</si>
  <si>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</si>
  <si>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</si>
  <si>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</si>
  <si>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</si>
  <si>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</si>
  <si>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</si>
  <si>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</si>
  <si>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</si>
  <si>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</si>
  <si>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</si>
  <si>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</si>
  <si>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</si>
  <si>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</si>
  <si>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</si>
  <si>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</si>
  <si>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</si>
  <si>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</si>
  <si>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</si>
  <si>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</si>
  <si>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</si>
  <si>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</si>
  <si>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</si>
  <si>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</si>
  <si>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</si>
  <si>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</si>
  <si>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</si>
  <si>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</si>
  <si>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</si>
  <si>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</si>
  <si>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</si>
  <si>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</si>
  <si>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</si>
  <si>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</si>
  <si>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</si>
  <si>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</si>
  <si>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</si>
  <si>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</si>
  <si>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</si>
  <si>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</si>
  <si>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</si>
  <si>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</si>
  <si>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</si>
  <si>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</si>
  <si>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</si>
  <si>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</si>
  <si>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</si>
  <si>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</si>
  <si>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</si>
  <si>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</si>
  <si>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</si>
  <si>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</si>
  <si>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</si>
  <si>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</si>
  <si>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</si>
  <si>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</si>
  <si>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</si>
  <si>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</si>
  <si>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</si>
  <si>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</si>
  <si>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</si>
  <si>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</si>
  <si>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</si>
  <si>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</si>
  <si>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</si>
  <si>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</si>
  <si>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</si>
  <si>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</si>
  <si>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</si>
  <si>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</si>
  <si>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</si>
  <si>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</si>
  <si>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</si>
  <si>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</si>
  <si>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</si>
  <si>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</si>
  <si>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</si>
  <si>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</si>
  <si>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</si>
  <si>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</si>
  <si>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</si>
  <si>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</si>
  <si>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</si>
  <si>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</si>
  <si>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</si>
  <si>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</si>
  <si>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</si>
  <si>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</si>
  <si>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</si>
  <si>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</si>
  <si>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</si>
  <si>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</si>
  <si>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</si>
  <si>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</si>
  <si>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</si>
  <si>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</si>
  <si>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</si>
  <si>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</si>
  <si>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</si>
  <si>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</si>
  <si>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</si>
  <si>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</si>
  <si>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</si>
  <si>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</si>
  <si>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</si>
  <si>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</si>
  <si>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</si>
  <si>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</si>
  <si>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</si>
  <si>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</si>
  <si>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</si>
  <si>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</si>
  <si>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</si>
  <si>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</si>
  <si>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</si>
  <si>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</si>
  <si>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</si>
  <si>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</si>
  <si>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</si>
  <si>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</si>
  <si>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</si>
  <si>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</si>
  <si>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</si>
  <si>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</si>
  <si>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</si>
  <si>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</si>
  <si>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</si>
  <si>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</si>
  <si>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</si>
  <si>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</si>
  <si>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</si>
  <si>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</si>
  <si>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</si>
  <si>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</si>
  <si>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</si>
  <si>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</si>
  <si>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</si>
  <si>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</si>
  <si>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</si>
  <si>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</si>
  <si>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</si>
  <si>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</si>
  <si>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</si>
  <si>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</si>
  <si>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</si>
  <si>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</si>
  <si>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</si>
  <si>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</si>
  <si>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</si>
  <si>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</si>
  <si>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</si>
  <si>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</si>
  <si>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</si>
  <si>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</si>
  <si>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</si>
  <si>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</si>
  <si>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</si>
  <si>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</si>
  <si>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</si>
  <si>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</si>
  <si>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</si>
  <si>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</si>
  <si>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</si>
  <si>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</si>
  <si>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</si>
  <si>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</si>
  <si>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</si>
  <si>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</si>
  <si>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</si>
  <si>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</si>
  <si>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</si>
  <si>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</si>
  <si>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</si>
  <si>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</si>
  <si>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</si>
  <si>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</si>
  <si>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</si>
  <si>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</si>
  <si>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</si>
  <si>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</si>
  <si>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</si>
  <si>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</si>
  <si>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</si>
  <si>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</si>
  <si>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</si>
  <si>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</si>
  <si>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</si>
  <si>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</si>
  <si>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</si>
  <si>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</si>
  <si>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</si>
  <si>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</si>
  <si>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</si>
  <si>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</si>
  <si>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</si>
  <si>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</si>
  <si>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</si>
  <si>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</si>
  <si>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</si>
  <si>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</si>
  <si>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</si>
  <si>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</si>
  <si>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</si>
  <si>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</si>
  <si>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</si>
  <si>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</si>
  <si>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</si>
  <si>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</si>
  <si>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</si>
  <si>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</si>
  <si>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</si>
  <si>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</si>
  <si>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</si>
  <si>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</si>
  <si>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</si>
  <si>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</si>
  <si>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</si>
  <si>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</si>
  <si>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</si>
  <si>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</si>
  <si>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</si>
  <si>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</si>
  <si>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</si>
  <si>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</si>
  <si>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</si>
  <si>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</si>
  <si>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</si>
  <si>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</si>
  <si>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</si>
  <si>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</si>
  <si>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</si>
  <si>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</si>
  <si>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</si>
  <si>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</si>
  <si>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</si>
  <si>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</si>
  <si>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</si>
  <si>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</si>
  <si>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</si>
  <si>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</si>
  <si>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</si>
  <si>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</si>
  <si>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</si>
  <si>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</si>
  <si>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</si>
  <si>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</si>
  <si>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</si>
  <si>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</si>
  <si>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</si>
  <si>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</si>
  <si>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</si>
  <si>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</si>
  <si>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</si>
  <si>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</si>
  <si>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</si>
  <si>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</si>
  <si>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</si>
  <si>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</si>
  <si>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</si>
  <si>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</si>
  <si>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</si>
  <si>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</si>
  <si>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</si>
  <si>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</si>
  <si>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</si>
  <si>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</si>
  <si>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</si>
  <si>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</si>
  <si>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</si>
  <si>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</si>
  <si>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</si>
  <si>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</si>
  <si>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</si>
  <si>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</si>
  <si>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</si>
  <si>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</si>
  <si>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</si>
  <si>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</si>
  <si>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</si>
  <si>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</si>
  <si>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</si>
  <si>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</si>
  <si>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</si>
  <si>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</si>
  <si>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</si>
  <si>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</si>
  <si>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</si>
  <si>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</si>
  <si>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</si>
  <si>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</si>
  <si>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</si>
  <si>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</si>
  <si>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</si>
  <si>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</si>
  <si>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</si>
  <si>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</si>
  <si>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</si>
  <si>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</si>
  <si>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</si>
  <si>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</si>
  <si>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</si>
  <si>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</si>
  <si>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</si>
  <si>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</si>
  <si>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</si>
  <si>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</si>
  <si>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</si>
  <si>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</si>
  <si>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</si>
  <si>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</si>
  <si>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</si>
  <si>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</si>
  <si>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</si>
  <si>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</si>
  <si>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</si>
  <si>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</si>
  <si>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</si>
  <si>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</si>
  <si>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</si>
  <si>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</si>
  <si>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</si>
  <si>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</si>
  <si>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</si>
  <si>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</si>
  <si>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</si>
  <si>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</si>
  <si>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</si>
  <si>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</si>
  <si>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</si>
  <si>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</si>
  <si>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</si>
  <si>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</si>
  <si>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</si>
  <si>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</si>
  <si>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</si>
  <si>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</si>
  <si>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</si>
  <si>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</si>
  <si>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</si>
  <si>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</si>
  <si>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</si>
  <si>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</si>
  <si>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</si>
  <si>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</si>
  <si>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</si>
  <si>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</si>
  <si>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</si>
  <si>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</si>
  <si>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</si>
  <si>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</si>
  <si>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</si>
  <si>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</si>
  <si>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</si>
  <si>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</si>
  <si>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</si>
  <si>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</si>
  <si>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</si>
  <si>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</si>
  <si>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</si>
  <si>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</si>
  <si>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</si>
  <si>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</si>
  <si>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</si>
  <si>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</si>
  <si>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</si>
  <si>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</si>
  <si>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</si>
  <si>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</si>
  <si>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</si>
  <si>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</si>
  <si>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</si>
  <si>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</si>
  <si>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</si>
  <si>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</si>
  <si>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</si>
  <si>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</si>
  <si>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</si>
  <si>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</si>
  <si>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</si>
  <si>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</si>
  <si>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</si>
  <si>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</si>
  <si>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</si>
  <si>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</si>
  <si>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</si>
  <si>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</si>
  <si>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</si>
  <si>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</si>
  <si>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</si>
  <si>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</si>
  <si>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</si>
  <si>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</si>
  <si>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</si>
  <si>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</si>
  <si>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</si>
  <si>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</si>
  <si>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</si>
  <si>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</si>
  <si>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</si>
  <si>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</si>
  <si>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</si>
  <si>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</si>
  <si>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</si>
  <si>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</si>
  <si>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</si>
  <si>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</si>
  <si>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</si>
  <si>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</si>
  <si>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</si>
  <si>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</si>
  <si>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</si>
  <si>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</si>
  <si>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</si>
  <si>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</si>
  <si>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</si>
  <si>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</si>
  <si>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</si>
  <si>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</si>
  <si>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</si>
  <si>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</si>
  <si>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</si>
  <si>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</si>
  <si>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</si>
  <si>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</si>
  <si>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</si>
  <si>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</si>
  <si>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</si>
  <si>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</si>
  <si>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</si>
  <si>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</si>
  <si>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</si>
  <si>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</si>
  <si>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</si>
  <si>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</si>
  <si>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</si>
  <si>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</si>
  <si>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</si>
  <si>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</si>
  <si>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</si>
  <si>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</si>
  <si>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</si>
  <si>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</si>
  <si>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</si>
  <si>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</si>
  <si>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</si>
  <si>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</si>
  <si>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</si>
  <si>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</si>
  <si>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</si>
  <si>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</si>
  <si>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</si>
  <si>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</si>
  <si>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</si>
  <si>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</si>
  <si>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</si>
  <si>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</si>
  <si>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</si>
  <si>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</si>
  <si>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</si>
  <si>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</si>
  <si>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</si>
  <si>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</si>
  <si>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</si>
  <si>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</si>
  <si>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</si>
  <si>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</si>
  <si>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</si>
  <si>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</si>
  <si>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</si>
  <si>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</si>
  <si>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</si>
  <si>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</si>
  <si>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</si>
  <si>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</si>
  <si>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</si>
  <si>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</si>
  <si>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</si>
  <si>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</si>
  <si>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</si>
  <si>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</si>
  <si>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</si>
  <si>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</si>
  <si>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</si>
  <si>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</si>
  <si>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</si>
  <si>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</si>
  <si>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</si>
  <si>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</si>
  <si>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</si>
  <si>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</si>
  <si>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</si>
  <si>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</si>
  <si>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</si>
  <si>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</si>
  <si>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</si>
  <si>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</si>
  <si>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</si>
  <si>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</si>
  <si>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</si>
  <si>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</si>
  <si>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</si>
  <si>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</si>
  <si>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</si>
  <si>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</si>
  <si>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</si>
  <si>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</si>
  <si>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</si>
  <si>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</si>
  <si>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</si>
  <si>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</si>
  <si>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</si>
  <si>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</si>
  <si>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</si>
  <si>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</si>
  <si>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</si>
  <si>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</si>
  <si>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</si>
  <si>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</si>
  <si>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</si>
  <si>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</si>
  <si>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</si>
  <si>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</si>
  <si>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</si>
  <si>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</si>
  <si>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</si>
  <si>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</si>
  <si>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</si>
  <si>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</si>
  <si>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</si>
  <si>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</si>
  <si>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</si>
  <si>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</si>
  <si>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</si>
  <si>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</si>
  <si>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</si>
  <si>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</si>
  <si>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</si>
  <si>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</si>
  <si>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</si>
  <si>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</si>
  <si>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</si>
  <si>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</si>
  <si>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</si>
  <si>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</si>
  <si>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</si>
  <si>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</si>
  <si>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</si>
  <si>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</si>
  <si>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</si>
  <si>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</si>
  <si>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</si>
  <si>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</si>
  <si>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</si>
  <si>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</si>
  <si>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</si>
  <si>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</si>
  <si>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</si>
  <si>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</si>
  <si>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</si>
  <si>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</si>
  <si>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</si>
  <si>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</si>
  <si>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</si>
  <si>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</si>
  <si>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</si>
  <si>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</si>
  <si>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</si>
  <si>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</si>
  <si>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</si>
  <si>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</si>
  <si>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</si>
  <si>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</si>
  <si>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</si>
  <si>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</si>
  <si>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</si>
  <si>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</si>
  <si>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</si>
  <si>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</si>
  <si>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</si>
  <si>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</si>
  <si>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</si>
  <si>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</si>
  <si>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</si>
  <si>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</si>
  <si>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</si>
  <si>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</si>
  <si>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</si>
  <si>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</si>
  <si>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</si>
  <si>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</si>
  <si>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</si>
  <si>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</si>
  <si>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</si>
  <si>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</si>
  <si>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</si>
  <si>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</si>
  <si>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</si>
  <si>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</si>
  <si>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</si>
  <si>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</si>
  <si>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</si>
  <si>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</si>
  <si>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</si>
  <si>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</si>
  <si>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</si>
  <si>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</si>
  <si>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</si>
  <si>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</si>
  <si>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</si>
  <si>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</si>
  <si>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</si>
  <si>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</si>
  <si>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</si>
  <si>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</si>
  <si>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</si>
  <si>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</si>
  <si>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</si>
  <si>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</si>
  <si>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</si>
  <si>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</si>
  <si>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</si>
  <si>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</si>
  <si>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</si>
  <si>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</si>
  <si>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</si>
  <si>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</si>
  <si>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</si>
  <si>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</si>
  <si>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</si>
  <si>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</si>
  <si>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</si>
  <si>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</si>
  <si>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</si>
  <si>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</si>
  <si>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</si>
  <si>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</si>
  <si>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</si>
  <si>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</si>
  <si>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</si>
  <si>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</si>
  <si>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</si>
  <si>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</si>
  <si>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</si>
  <si>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</si>
  <si>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</si>
  <si>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</si>
  <si>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</si>
  <si>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</si>
  <si>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</si>
  <si>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</si>
  <si>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</si>
  <si>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</si>
  <si>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</si>
  <si>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</si>
  <si>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</si>
  <si>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</si>
  <si>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</si>
  <si>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</si>
  <si>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</si>
  <si>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</si>
  <si>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</si>
  <si>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</si>
  <si>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</si>
  <si>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</si>
  <si>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</si>
  <si>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</si>
  <si>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</si>
  <si>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</si>
  <si>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</si>
  <si>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</si>
  <si>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</si>
  <si>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</si>
  <si>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</si>
  <si>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</si>
  <si>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</si>
  <si>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</si>
  <si>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</si>
  <si>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</si>
  <si>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</si>
  <si>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</si>
  <si>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</si>
  <si>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</si>
  <si>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</si>
  <si>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</si>
  <si>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</si>
  <si>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</si>
  <si>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</si>
  <si>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</si>
  <si>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</si>
  <si>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</si>
  <si>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</si>
  <si>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</si>
  <si>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</si>
  <si>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</si>
  <si>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</si>
  <si>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</si>
  <si>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</si>
  <si>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</si>
  <si>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</si>
  <si>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</si>
  <si>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</si>
  <si>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</si>
  <si>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</si>
  <si>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</si>
  <si>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</si>
  <si>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</si>
  <si>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</si>
  <si>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</si>
  <si>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</si>
  <si>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</si>
  <si>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</si>
  <si>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</si>
  <si>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</si>
  <si>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</si>
  <si>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</si>
  <si>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</si>
  <si>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</si>
  <si>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</si>
  <si>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</si>
  <si>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</si>
  <si>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</si>
  <si>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</si>
  <si>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</si>
  <si>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</si>
  <si>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</si>
  <si>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</si>
  <si>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</si>
  <si>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</si>
  <si>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</si>
  <si>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</si>
  <si>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</si>
  <si>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</si>
  <si>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</si>
  <si>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</si>
  <si>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</si>
  <si>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</si>
  <si>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</si>
  <si>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</si>
  <si>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</si>
  <si>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</si>
  <si>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</si>
  <si>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</si>
  <si>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</si>
  <si>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</si>
  <si>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</si>
  <si>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</si>
  <si>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</si>
  <si>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</si>
  <si>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</si>
  <si>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</si>
  <si>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</si>
  <si>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</si>
  <si>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</si>
  <si>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</si>
  <si>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</si>
  <si>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</si>
  <si>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</si>
  <si>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</si>
  <si>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</si>
  <si>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</si>
  <si>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</si>
  <si>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</si>
  <si>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</si>
  <si>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</si>
  <si>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</si>
  <si>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</si>
  <si>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</si>
  <si>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</si>
  <si>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</si>
  <si>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</si>
  <si>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</si>
  <si>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</si>
  <si>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</si>
  <si>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</si>
  <si>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</si>
  <si>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</si>
  <si>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</si>
  <si>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</si>
  <si>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</si>
  <si>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</si>
  <si>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</si>
  <si>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</si>
  <si>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</si>
  <si>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</si>
  <si>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</si>
  <si>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</si>
  <si>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</si>
  <si>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</si>
  <si>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</si>
  <si>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</si>
  <si>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</si>
  <si>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</si>
  <si>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</si>
  <si>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</si>
  <si>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</si>
  <si>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</si>
  <si>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</si>
  <si>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</si>
  <si>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</si>
  <si>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</si>
  <si>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</si>
  <si>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</si>
  <si>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</si>
  <si>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</si>
  <si>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</si>
  <si>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</si>
  <si>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</si>
  <si>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</si>
  <si>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</si>
  <si>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</si>
  <si>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</si>
  <si>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</si>
  <si>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</si>
  <si>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</si>
  <si>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</si>
  <si>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</si>
  <si>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</si>
  <si>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</si>
  <si>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</si>
  <si>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</si>
  <si>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</si>
  <si>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</si>
  <si>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</si>
  <si>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</si>
  <si>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</si>
  <si>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</si>
  <si>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</si>
  <si>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</si>
  <si>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</si>
  <si>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</si>
  <si>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</si>
  <si>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</si>
  <si>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</si>
  <si>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</si>
  <si>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</si>
  <si>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</si>
  <si>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</si>
  <si>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</si>
  <si>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</si>
  <si>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</si>
  <si>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</si>
  <si>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</si>
  <si>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</si>
  <si>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</si>
  <si>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</si>
  <si>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</si>
  <si>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</si>
  <si>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</si>
  <si>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</si>
  <si>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</si>
  <si>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</si>
  <si>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</si>
  <si>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</si>
  <si>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</si>
  <si>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</si>
  <si>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</si>
  <si>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</si>
  <si>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</si>
  <si>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</si>
  <si>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</si>
  <si>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</si>
  <si>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</si>
  <si>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</si>
  <si>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</si>
  <si>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</si>
  <si>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</si>
  <si>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</si>
  <si>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</si>
  <si>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</si>
  <si>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</si>
  <si>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</si>
  <si>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</si>
  <si>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</si>
  <si>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</si>
  <si>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</si>
  <si>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</si>
  <si>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</si>
  <si>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</si>
  <si>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</si>
  <si>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</si>
  <si>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</si>
  <si>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</si>
  <si>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</si>
  <si>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</si>
  <si>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</si>
  <si>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</si>
  <si>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</si>
  <si>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</si>
  <si>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</si>
  <si>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</si>
  <si>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</si>
  <si>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</si>
  <si>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</si>
  <si>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</si>
  <si>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</si>
  <si>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</si>
  <si>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</si>
  <si>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</si>
  <si>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</si>
  <si>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</si>
  <si>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</si>
  <si>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</si>
  <si>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</si>
  <si>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</si>
  <si>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</si>
  <si>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</si>
  <si>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</si>
  <si>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</si>
  <si>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</si>
  <si>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</si>
  <si>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</si>
  <si>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</si>
  <si>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</si>
  <si>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</si>
  <si>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</si>
  <si>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</si>
  <si>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</si>
  <si>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</si>
  <si>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</si>
  <si>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</si>
  <si>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</si>
  <si>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</si>
  <si>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</si>
  <si>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</si>
  <si>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</si>
  <si>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</si>
  <si>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</si>
  <si>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</si>
  <si>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</si>
  <si>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</si>
  <si>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</si>
  <si>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</si>
  <si>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</si>
  <si>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</si>
  <si>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</si>
  <si>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</si>
  <si>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</si>
  <si>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</si>
  <si>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</si>
  <si>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</si>
  <si>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</si>
  <si>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</si>
  <si>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</si>
  <si>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</si>
  <si>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</si>
  <si>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</si>
  <si>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</si>
  <si>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</si>
  <si>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</si>
  <si>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</si>
  <si>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</si>
  <si>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</si>
  <si>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</si>
  <si>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</si>
  <si>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</si>
  <si>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</si>
  <si>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</si>
  <si>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</si>
  <si>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</si>
  <si>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</si>
  <si>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</si>
  <si>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</si>
  <si>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</si>
  <si>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</si>
  <si>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</si>
  <si>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</si>
  <si>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</si>
  <si>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</si>
  <si>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</si>
  <si>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</si>
  <si>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</si>
  <si>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</si>
  <si>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</si>
  <si>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</si>
  <si>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</si>
  <si>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</si>
  <si>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</si>
  <si>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</si>
  <si>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</si>
  <si>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</si>
  <si>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</si>
  <si>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</si>
  <si>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</si>
  <si>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</si>
  <si>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</si>
  <si>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</si>
  <si>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</si>
  <si>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</si>
  <si>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</si>
  <si>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</si>
  <si>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</si>
  <si>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</si>
  <si>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</si>
  <si>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</si>
  <si>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</si>
  <si>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</si>
  <si>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</si>
  <si>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</si>
  <si>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</si>
  <si>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</si>
  <si>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</si>
  <si>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</si>
  <si>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</si>
  <si>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</si>
  <si>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</si>
  <si>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</si>
  <si>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</si>
  <si>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</si>
  <si>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</si>
  <si>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</si>
  <si>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</si>
  <si>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</si>
  <si>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</si>
  <si>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</si>
  <si>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</si>
  <si>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</si>
  <si>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</si>
  <si>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</si>
  <si>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</si>
  <si>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</si>
  <si>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</si>
  <si>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</si>
  <si>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</si>
  <si>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</si>
  <si>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</si>
  <si>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</si>
  <si>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</si>
  <si>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</si>
  <si>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</si>
  <si>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</si>
  <si>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</si>
  <si>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</si>
  <si>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</si>
  <si>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</si>
  <si>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</si>
  <si>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</si>
  <si>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</si>
  <si>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</si>
  <si>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</si>
  <si>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</si>
  <si>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</si>
  <si>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</si>
  <si>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</si>
  <si>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</si>
  <si>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</si>
  <si>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</si>
  <si>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</si>
  <si>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</si>
  <si>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</si>
  <si>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</si>
  <si>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</si>
  <si>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</si>
  <si>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</si>
  <si>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</si>
  <si>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</si>
  <si>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</si>
  <si>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</si>
  <si>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</si>
  <si>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</si>
  <si>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</si>
  <si>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</si>
  <si>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</si>
  <si>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</si>
  <si>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</si>
  <si>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</si>
  <si>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</si>
  <si>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</si>
  <si>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</si>
  <si>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</si>
  <si>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</si>
  <si>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</si>
  <si>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</si>
  <si>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</si>
  <si>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</si>
  <si>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</si>
  <si>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</si>
  <si>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</si>
  <si>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</si>
  <si>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</si>
  <si>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</si>
  <si>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</si>
  <si>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</si>
  <si>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</si>
  <si>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</si>
  <si>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</si>
  <si>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</si>
  <si>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</si>
  <si>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</si>
  <si>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</si>
  <si>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</si>
  <si>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</si>
  <si>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</si>
  <si>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</si>
  <si>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</si>
  <si>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</si>
  <si>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</si>
  <si>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</si>
  <si>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</si>
  <si>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</si>
  <si>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</si>
  <si>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</si>
  <si>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</si>
  <si>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</si>
  <si>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</si>
  <si>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</si>
  <si>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</si>
  <si>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</si>
  <si>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</si>
  <si>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</si>
  <si>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</si>
  <si>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</si>
  <si>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</si>
  <si>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</si>
  <si>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</si>
  <si>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</si>
  <si>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</si>
  <si>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</si>
  <si>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</si>
  <si>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</si>
  <si>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</si>
  <si>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</si>
  <si>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</si>
  <si>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</si>
  <si>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</si>
  <si>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</si>
  <si>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</si>
  <si>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</si>
  <si>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</si>
  <si>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</si>
  <si>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</si>
  <si>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</si>
  <si>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</si>
  <si>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</si>
  <si>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</si>
  <si>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</si>
  <si>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</si>
  <si>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</si>
  <si>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</si>
  <si>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</si>
  <si>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</si>
  <si>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</si>
  <si>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</si>
  <si>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</si>
  <si>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</si>
  <si>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</si>
  <si>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</si>
  <si>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</si>
  <si>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</si>
  <si>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</si>
  <si>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</si>
  <si>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</si>
  <si>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</si>
  <si>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</si>
  <si>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</si>
  <si>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</si>
  <si>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</si>
  <si>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</si>
  <si>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</si>
  <si>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</si>
  <si>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</si>
  <si>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</si>
  <si>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</si>
  <si>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</si>
  <si>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</si>
  <si>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</si>
  <si>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</si>
  <si>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</si>
  <si>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</si>
  <si>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</si>
  <si>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</si>
  <si>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</si>
  <si>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</si>
  <si>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</si>
  <si>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</si>
  <si>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</si>
  <si>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</si>
  <si>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</si>
  <si>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</si>
  <si>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</si>
  <si>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</si>
  <si>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</si>
  <si>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</si>
  <si>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</si>
  <si>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</si>
  <si>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</si>
  <si>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</si>
  <si>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</si>
  <si>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</si>
  <si>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</si>
  <si>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</si>
  <si>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</si>
  <si>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</si>
  <si>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</si>
  <si>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</si>
  <si>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</si>
  <si>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</si>
  <si>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</si>
  <si>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</si>
  <si>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</si>
  <si>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</si>
  <si>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</si>
  <si>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</si>
  <si>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</si>
  <si>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</si>
  <si>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</si>
  <si>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</si>
  <si>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</si>
  <si>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</si>
  <si>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</si>
  <si>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</si>
  <si>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</si>
  <si>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</si>
  <si>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</si>
  <si>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</si>
  <si>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</si>
  <si>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</si>
  <si>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</si>
  <si>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</si>
  <si>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</si>
  <si>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</si>
  <si>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</si>
  <si>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</si>
  <si>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</si>
  <si>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</si>
  <si>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</si>
  <si>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</si>
  <si>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</si>
  <si>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</si>
  <si>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</si>
  <si>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</si>
  <si>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</si>
  <si>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</si>
  <si>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</si>
  <si>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</si>
  <si>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</si>
  <si>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</si>
  <si>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</si>
  <si>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</si>
  <si>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</si>
  <si>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</si>
  <si>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</si>
  <si>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</si>
  <si>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</si>
  <si>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</si>
  <si>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</si>
  <si>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</si>
  <si>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</si>
  <si>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</si>
  <si>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</si>
  <si>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</si>
  <si>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</si>
  <si>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</si>
  <si>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</si>
  <si>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</si>
  <si>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</si>
  <si>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</si>
  <si>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</si>
  <si>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</si>
  <si>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</si>
  <si>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</si>
  <si>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</si>
  <si>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</si>
  <si>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</si>
  <si>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</si>
  <si>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</si>
  <si>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</si>
  <si>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</si>
  <si>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</si>
  <si>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</si>
  <si>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</si>
  <si>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</si>
  <si>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</si>
  <si>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</si>
  <si>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</si>
  <si>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</si>
  <si>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</si>
  <si>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</si>
  <si>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</si>
  <si>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</si>
  <si>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</si>
  <si>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</si>
  <si>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</si>
  <si>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</si>
  <si>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</si>
  <si>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</si>
  <si>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</si>
  <si>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</si>
  <si>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</si>
  <si>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</si>
  <si>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</si>
  <si>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</si>
  <si>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</si>
  <si>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</si>
  <si>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</si>
  <si>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</si>
  <si>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</si>
  <si>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</si>
  <si>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</si>
  <si>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</si>
  <si>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</si>
  <si>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</si>
  <si>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</si>
  <si>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</si>
  <si>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</si>
  <si>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</si>
  <si>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</si>
  <si>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</si>
  <si>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</si>
  <si>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</si>
  <si>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</si>
  <si>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</si>
  <si>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</si>
  <si>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</si>
  <si>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</si>
  <si>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</si>
  <si>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</si>
  <si>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</si>
  <si>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</si>
  <si>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</si>
  <si>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</si>
  <si>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</si>
  <si>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</si>
  <si>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</si>
  <si>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</si>
  <si>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</si>
  <si>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</si>
  <si>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</si>
  <si>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</si>
  <si>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</si>
  <si>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</si>
  <si>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</si>
  <si>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</si>
  <si>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</si>
  <si>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</si>
  <si>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</si>
  <si>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</si>
  <si>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</si>
  <si>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</si>
  <si>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</si>
  <si>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</si>
  <si>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</si>
  <si>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</si>
  <si>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</si>
  <si>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</si>
  <si>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</si>
  <si>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</si>
  <si>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</si>
  <si>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</si>
  <si>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</si>
  <si>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</si>
  <si>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</si>
  <si>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</si>
  <si>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</si>
  <si>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</si>
  <si>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</si>
  <si>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</si>
  <si>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</si>
  <si>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</si>
  <si>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</si>
  <si>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</si>
  <si>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</si>
  <si>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</si>
  <si>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</si>
  <si>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</si>
  <si>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</si>
  <si>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</si>
  <si>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</si>
  <si>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</si>
  <si>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</si>
  <si>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</si>
  <si>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</si>
  <si>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</si>
  <si>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</si>
  <si>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</si>
  <si>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</si>
  <si>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</si>
  <si>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</si>
  <si>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</si>
  <si>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</si>
  <si>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</si>
  <si>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</si>
  <si>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</si>
  <si>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</si>
  <si>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</si>
  <si>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</si>
  <si>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</si>
  <si>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</si>
  <si>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</si>
  <si>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</si>
  <si>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</si>
  <si>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</si>
  <si>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</si>
  <si>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</si>
  <si>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</si>
  <si>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</si>
  <si>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</si>
  <si>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</si>
  <si>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</si>
  <si>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</si>
  <si>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</si>
  <si>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</si>
  <si>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</si>
  <si>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</si>
  <si>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</si>
  <si>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</si>
  <si>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</si>
  <si>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</si>
  <si>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</si>
  <si>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</si>
  <si>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</si>
  <si>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</si>
  <si>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</si>
  <si>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</si>
  <si>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</si>
  <si>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</si>
  <si>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</si>
  <si>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</si>
  <si>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</si>
  <si>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</si>
  <si>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</si>
  <si>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</si>
  <si>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</si>
  <si>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</si>
  <si>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</si>
  <si>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</si>
  <si>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</si>
  <si>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</si>
  <si>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</si>
  <si>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</si>
  <si>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</si>
  <si>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</si>
  <si>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</si>
  <si>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</si>
  <si>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</si>
  <si>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</si>
  <si>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</si>
  <si>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</si>
  <si>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</si>
  <si>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</si>
  <si>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</si>
  <si>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</si>
  <si>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</si>
  <si>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</si>
  <si>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</si>
  <si>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</si>
  <si>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</si>
  <si>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</si>
  <si>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</si>
  <si>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</si>
  <si>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</si>
  <si>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</si>
  <si>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</si>
  <si>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</si>
  <si>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</si>
  <si>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</si>
  <si>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</si>
  <si>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</si>
  <si>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</si>
  <si>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</si>
  <si>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</si>
  <si>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</si>
  <si>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</si>
  <si>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</si>
  <si>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</si>
  <si>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</si>
  <si>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</si>
  <si>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</si>
  <si>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</si>
  <si>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</si>
  <si>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</si>
  <si>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</si>
  <si>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</si>
  <si>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</si>
  <si>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</si>
  <si>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</si>
  <si>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</si>
  <si>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</si>
  <si>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</si>
  <si>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</si>
  <si>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</si>
  <si>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</si>
  <si>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</si>
  <si>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</si>
  <si>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</si>
  <si>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</si>
  <si>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</si>
  <si>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</si>
  <si>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</si>
  <si>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</si>
  <si>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</si>
  <si>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</si>
  <si>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</si>
  <si>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</si>
  <si>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</si>
  <si>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</si>
  <si>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</si>
  <si>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</si>
  <si>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</si>
  <si>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</si>
  <si>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</si>
  <si>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</si>
  <si>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</si>
  <si>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</si>
  <si>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</si>
  <si>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</si>
  <si>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</si>
  <si>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</si>
  <si>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</si>
  <si>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</si>
  <si>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</si>
  <si>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</si>
  <si>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</si>
  <si>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</si>
  <si>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</si>
  <si>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</si>
  <si>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</si>
  <si>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</si>
  <si>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</si>
  <si>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</si>
  <si>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</si>
  <si>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</si>
  <si>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</si>
  <si>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</si>
  <si>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</si>
  <si>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</si>
  <si>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</si>
  <si>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</si>
  <si>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</si>
  <si>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</si>
  <si>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</si>
  <si>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</si>
  <si>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</si>
  <si>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</si>
  <si>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</si>
  <si>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</si>
  <si>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</si>
  <si>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</si>
  <si>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</si>
  <si>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</si>
  <si>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</si>
  <si>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</si>
  <si>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</si>
  <si>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</si>
  <si>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</si>
  <si>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</si>
  <si>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</si>
  <si>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</si>
  <si>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</si>
  <si>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</si>
  <si>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</si>
  <si>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</si>
  <si>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</si>
  <si>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</si>
  <si>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</si>
  <si>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</si>
  <si>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</si>
  <si>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</si>
  <si>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</si>
  <si>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</si>
  <si>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</si>
  <si>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</si>
  <si>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</si>
  <si>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</si>
  <si>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</si>
  <si>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</si>
  <si>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</si>
  <si>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</si>
  <si>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</si>
  <si>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</si>
  <si>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</si>
  <si>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</si>
  <si>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</si>
  <si>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</si>
  <si>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</si>
  <si>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</si>
  <si>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</si>
  <si>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</si>
  <si>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</si>
  <si>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</si>
  <si>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</si>
  <si>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</si>
  <si>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</si>
  <si>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</si>
  <si>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</si>
  <si>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</si>
  <si>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</si>
  <si>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</si>
  <si>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</si>
  <si>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</si>
  <si>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</si>
  <si>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</si>
  <si>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</si>
  <si>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</si>
  <si>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</si>
  <si>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</si>
  <si>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</si>
  <si>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</si>
  <si>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</si>
  <si>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</si>
  <si>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</si>
  <si>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</si>
  <si>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</si>
  <si>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</si>
  <si>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</si>
  <si>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</si>
  <si>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</si>
  <si>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</si>
  <si>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</si>
  <si>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</si>
  <si>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</si>
  <si>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</si>
  <si>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</si>
  <si>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</si>
  <si>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</si>
  <si>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</si>
  <si>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</si>
  <si>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</si>
  <si>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</si>
  <si>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</si>
  <si>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</si>
  <si>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</si>
  <si>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</si>
  <si>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</si>
  <si>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</si>
  <si>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</si>
  <si>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</si>
  <si>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</si>
  <si>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</si>
  <si>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</si>
  <si>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</si>
  <si>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</si>
  <si>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</si>
  <si>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</si>
  <si>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</si>
  <si>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</si>
  <si>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</si>
  <si>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</si>
  <si>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</si>
  <si>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</si>
  <si>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</si>
  <si>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</si>
  <si>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</si>
  <si>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</si>
  <si>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</si>
  <si>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</si>
  <si>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</si>
  <si>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</si>
  <si>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</si>
  <si>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</si>
  <si>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</si>
  <si>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</si>
  <si>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</si>
  <si>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</si>
  <si>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</si>
  <si>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</si>
  <si>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</si>
  <si>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</si>
  <si>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</si>
  <si>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</si>
  <si>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</si>
  <si>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</si>
  <si>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</si>
  <si>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</si>
  <si>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</si>
  <si>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</si>
  <si>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</si>
  <si>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</si>
  <si>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</si>
  <si>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</si>
  <si>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</si>
  <si>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</si>
  <si>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</si>
  <si>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</si>
  <si>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</si>
  <si>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</si>
  <si>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</si>
  <si>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</si>
  <si>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</si>
  <si>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</si>
  <si>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</si>
  <si>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</si>
  <si>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</si>
  <si>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</si>
  <si>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</si>
  <si>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</si>
  <si>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</si>
  <si>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</si>
  <si>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</si>
  <si>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</si>
  <si>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</si>
  <si>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</si>
  <si>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</si>
  <si>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</si>
  <si>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</si>
  <si>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</si>
  <si>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</si>
  <si>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</si>
  <si>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</si>
  <si>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</si>
  <si>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</si>
  <si>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</si>
  <si>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</si>
  <si>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</si>
  <si>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</si>
  <si>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</si>
  <si>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</si>
  <si>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</si>
  <si>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</si>
  <si>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</si>
  <si>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</si>
  <si>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</si>
  <si>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</si>
  <si>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</si>
  <si>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</si>
  <si>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</si>
  <si>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</si>
  <si>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</si>
  <si>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</si>
  <si>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</si>
  <si>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</si>
  <si>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</si>
  <si>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</si>
  <si>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</si>
  <si>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</si>
  <si>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</si>
  <si>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</si>
  <si>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</si>
  <si>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</si>
  <si>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</si>
  <si>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</si>
  <si>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</si>
  <si>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</si>
  <si>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</si>
  <si>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</si>
  <si>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</si>
  <si>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</si>
  <si>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</si>
  <si>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</si>
  <si>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</si>
  <si>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</si>
  <si>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</si>
  <si>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</si>
  <si>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</si>
  <si>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</si>
  <si>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</si>
  <si>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</si>
  <si>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</si>
  <si>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</si>
  <si>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</si>
  <si>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</si>
  <si>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</si>
  <si>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</si>
  <si>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</si>
  <si>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</si>
  <si>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</si>
  <si>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</si>
  <si>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</si>
  <si>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</si>
  <si>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</si>
  <si>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</si>
  <si>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</si>
  <si>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</si>
  <si>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</si>
  <si>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</si>
  <si>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</si>
  <si>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</si>
  <si>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</si>
  <si>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</si>
  <si>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</si>
  <si>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</si>
  <si>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</si>
  <si>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</si>
  <si>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</si>
  <si>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</si>
  <si>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</si>
  <si>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</si>
  <si>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</si>
  <si>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</si>
  <si>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</si>
  <si>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</si>
  <si>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</si>
  <si>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</si>
  <si>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</si>
  <si>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</si>
  <si>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</si>
  <si>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</si>
  <si>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</si>
  <si>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</si>
  <si>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</si>
  <si>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</si>
  <si>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</si>
  <si>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</si>
  <si>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</si>
  <si>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</si>
  <si>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</si>
  <si>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</si>
  <si>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</si>
  <si>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</si>
  <si>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</si>
  <si>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</si>
  <si>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</si>
  <si>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</si>
  <si>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</si>
  <si>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</si>
  <si>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</si>
  <si>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</si>
  <si>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</si>
  <si>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</si>
  <si>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</si>
  <si>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</si>
  <si>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</si>
  <si>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</si>
  <si>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</si>
  <si>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</si>
  <si>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</si>
  <si>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</si>
  <si>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</si>
  <si>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</si>
  <si>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</si>
  <si>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</si>
  <si>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</si>
  <si>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</si>
  <si>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</si>
  <si>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</si>
  <si>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</si>
  <si>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</si>
  <si>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</si>
  <si>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</si>
  <si>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</si>
  <si>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</si>
  <si>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</si>
  <si>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</si>
  <si>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</si>
  <si>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</si>
  <si>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</si>
  <si>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</si>
  <si>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</si>
  <si>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</si>
  <si>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</si>
  <si>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</si>
  <si>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</si>
  <si>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</si>
  <si>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</si>
  <si>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</si>
  <si>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</si>
  <si>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</si>
  <si>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</si>
  <si>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</si>
  <si>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</si>
  <si>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</si>
  <si>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</si>
  <si>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</si>
  <si>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</si>
  <si>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</si>
  <si>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</si>
  <si>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</si>
  <si>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</si>
  <si>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</si>
  <si>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</si>
  <si>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</si>
  <si>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</si>
  <si>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</si>
  <si>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</si>
  <si>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</si>
  <si>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</si>
  <si>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</si>
  <si>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</si>
  <si>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</si>
  <si>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</si>
  <si>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</si>
  <si>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</si>
  <si>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</si>
  <si>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</si>
  <si>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</si>
  <si>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</si>
  <si>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</si>
  <si>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</si>
  <si>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</si>
  <si>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</si>
  <si>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</si>
  <si>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</si>
  <si>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</si>
  <si>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</si>
  <si>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</si>
  <si>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</si>
  <si>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</si>
  <si>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</si>
  <si>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</si>
  <si>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</si>
  <si>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</si>
  <si>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</si>
  <si>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</si>
  <si>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</si>
  <si>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</si>
  <si>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</si>
  <si>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</si>
  <si>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</si>
  <si>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</si>
  <si>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</si>
  <si>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</si>
  <si>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</si>
  <si>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</si>
  <si>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</si>
  <si>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</si>
  <si>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</si>
  <si>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</si>
  <si>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</si>
  <si>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</si>
  <si>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</si>
  <si>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</si>
  <si>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</si>
  <si>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</si>
  <si>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</si>
  <si>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</si>
  <si>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</si>
  <si>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</si>
  <si>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</si>
  <si>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</si>
  <si>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</si>
  <si>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</si>
  <si>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</si>
  <si>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</si>
  <si>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</si>
  <si>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</si>
  <si>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</si>
  <si>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</si>
  <si>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</si>
  <si>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</si>
  <si>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</si>
  <si>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</si>
  <si>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</si>
  <si>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</si>
  <si>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</si>
  <si>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</si>
  <si>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</si>
  <si>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</si>
  <si>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</si>
  <si>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</si>
  <si>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</si>
  <si>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</si>
  <si>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</si>
  <si>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</si>
  <si>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</si>
  <si>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</si>
  <si>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</si>
  <si>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</si>
  <si>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</si>
  <si>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</si>
  <si>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</si>
  <si>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</si>
  <si>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</si>
  <si>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</si>
  <si>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</si>
  <si>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</si>
  <si>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</si>
  <si>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</si>
  <si>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</si>
  <si>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</si>
  <si>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</si>
  <si>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</si>
  <si>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</si>
  <si>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</si>
  <si>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</si>
  <si>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</si>
  <si>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</si>
  <si>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</si>
  <si>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</si>
  <si>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</si>
  <si>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</si>
  <si>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</si>
  <si>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</si>
  <si>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</si>
  <si>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</si>
  <si>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</si>
  <si>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</si>
  <si>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</si>
  <si>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</si>
  <si>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</si>
  <si>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</si>
  <si>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</si>
  <si>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</si>
  <si>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</si>
  <si>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</si>
  <si>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</si>
  <si>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</si>
  <si>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</si>
  <si>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</si>
  <si>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</si>
  <si>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</si>
  <si>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</si>
  <si>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</si>
  <si>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</si>
  <si>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</si>
  <si>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</si>
  <si>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</si>
  <si>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</si>
  <si>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</si>
  <si>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</si>
  <si>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</si>
  <si>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</si>
  <si>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</si>
  <si>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</si>
  <si>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</si>
  <si>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</si>
  <si>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</si>
  <si>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</si>
  <si>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</si>
  <si>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</si>
  <si>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</si>
  <si>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</si>
  <si>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</si>
  <si>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</si>
  <si>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</si>
  <si>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</si>
  <si>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</si>
  <si>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</si>
  <si>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</si>
  <si>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</si>
  <si>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</si>
  <si>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</si>
  <si>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</si>
  <si>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</si>
  <si>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</si>
  <si>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</si>
  <si>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</si>
  <si>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</si>
  <si>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</si>
  <si>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</si>
  <si>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</si>
  <si>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</si>
  <si>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</si>
  <si>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</si>
  <si>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</si>
  <si>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</si>
  <si>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</si>
  <si>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</si>
  <si>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</si>
  <si>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</si>
  <si>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</si>
  <si>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</si>
  <si>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</si>
  <si>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</si>
  <si>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</si>
  <si>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</si>
  <si>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</si>
  <si>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</si>
  <si>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</si>
  <si>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</si>
  <si>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</si>
  <si>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</si>
  <si>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</si>
  <si>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</si>
  <si>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</si>
  <si>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</si>
  <si>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</si>
  <si>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</si>
  <si>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</si>
  <si>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</si>
  <si>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</si>
  <si>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</si>
  <si>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</si>
  <si>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</si>
  <si>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</si>
  <si>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</si>
  <si>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</si>
  <si>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</si>
  <si>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</si>
  <si>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</si>
  <si>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</si>
  <si>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</si>
  <si>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</si>
  <si>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</si>
  <si>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</si>
  <si>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</si>
  <si>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</si>
  <si>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</si>
  <si>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</si>
  <si>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</si>
  <si>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</si>
  <si>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</si>
  <si>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</si>
  <si>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</si>
  <si>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</si>
  <si>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</si>
  <si>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</si>
  <si>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</si>
  <si>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</si>
  <si>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</si>
  <si>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</si>
  <si>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</si>
  <si>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</si>
  <si>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</si>
  <si>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</si>
  <si>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</si>
  <si>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</si>
  <si>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</si>
  <si>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</si>
  <si>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</si>
  <si>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</si>
  <si>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</si>
  <si>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</si>
  <si>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</si>
  <si>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</si>
  <si>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</si>
  <si>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</si>
  <si>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</si>
  <si>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</si>
  <si>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</si>
  <si>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</si>
  <si>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</si>
  <si>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</si>
  <si>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</si>
  <si>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</si>
  <si>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</si>
  <si>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</si>
  <si>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</si>
  <si>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</si>
  <si>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</si>
  <si>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</si>
  <si>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</si>
  <si>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</si>
  <si>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</si>
  <si>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</si>
  <si>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</si>
  <si>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</si>
  <si>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</si>
  <si>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</si>
  <si>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</si>
  <si>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</si>
  <si>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</si>
  <si>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</si>
  <si>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</si>
  <si>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</si>
  <si>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</si>
  <si>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</si>
  <si>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</si>
  <si>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</si>
  <si>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</si>
  <si>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</si>
  <si>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</si>
  <si>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</si>
  <si>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</si>
  <si>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</si>
  <si>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</si>
  <si>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</si>
  <si>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</si>
  <si>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</si>
  <si>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</si>
  <si>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</si>
  <si>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</si>
  <si>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</si>
  <si>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</si>
  <si>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</si>
  <si>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</si>
  <si>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</si>
  <si>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</si>
  <si>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</si>
  <si>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</si>
  <si>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</si>
  <si>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</si>
  <si>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</si>
  <si>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</si>
  <si>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</si>
  <si>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</si>
  <si>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</si>
  <si>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</si>
  <si>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</si>
  <si>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</si>
  <si>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</si>
  <si>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</si>
  <si>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</si>
  <si>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</si>
  <si>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</si>
  <si>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</si>
  <si>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</si>
  <si>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</si>
  <si>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</si>
  <si>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</si>
  <si>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</si>
  <si>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</si>
  <si>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</si>
  <si>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</si>
  <si>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</si>
  <si>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</si>
  <si>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</si>
  <si>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</si>
  <si>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</si>
  <si>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</si>
  <si>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</si>
  <si>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</si>
  <si>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</si>
  <si>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</si>
  <si>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</si>
  <si>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</si>
  <si>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</si>
  <si>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</si>
  <si>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</si>
  <si>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</si>
  <si>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</si>
  <si>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</si>
  <si>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</si>
  <si>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</si>
  <si>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</si>
  <si>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</si>
  <si>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</si>
  <si>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</si>
  <si>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</si>
  <si>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</si>
  <si>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</si>
  <si>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</si>
  <si>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</si>
  <si>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</si>
  <si>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</si>
  <si>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</si>
  <si>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</si>
  <si>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</si>
  <si>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</si>
  <si>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</si>
  <si>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</si>
  <si>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</si>
  <si>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</si>
  <si>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</si>
  <si>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</si>
  <si>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</si>
  <si>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</si>
  <si>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</si>
  <si>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</si>
  <si>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</si>
  <si>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</si>
  <si>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</si>
  <si>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</si>
  <si>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</si>
  <si>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</si>
  <si>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</si>
  <si>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</si>
  <si>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</si>
  <si>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</si>
  <si>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</si>
  <si>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</si>
  <si>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</si>
  <si>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</si>
  <si>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</si>
  <si>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</si>
  <si>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</si>
  <si>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</si>
  <si>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</si>
  <si>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</si>
  <si>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</si>
  <si>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</si>
  <si>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</si>
  <si>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</si>
  <si>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</si>
  <si>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</si>
  <si>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</si>
  <si>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</si>
  <si>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</si>
  <si>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</si>
  <si>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</si>
  <si>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</si>
  <si>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</si>
  <si>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</si>
  <si>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</si>
  <si>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</si>
  <si>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</si>
  <si>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</si>
  <si>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</si>
  <si>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</si>
  <si>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</si>
  <si>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</si>
  <si>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</si>
  <si>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</si>
  <si>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</si>
  <si>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</si>
  <si>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</si>
  <si>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</si>
  <si>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</si>
  <si>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</si>
  <si>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</si>
  <si>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</si>
  <si>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</si>
  <si>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</si>
  <si>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</si>
  <si>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</si>
  <si>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</si>
  <si>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</si>
  <si>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</si>
  <si>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</si>
  <si>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</si>
  <si>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</si>
  <si>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</si>
  <si>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</si>
  <si>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</si>
  <si>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</si>
  <si>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</si>
  <si>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</si>
  <si>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</si>
  <si>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</si>
  <si>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</si>
  <si>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</si>
  <si>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</si>
  <si>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</si>
  <si>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</si>
  <si>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</si>
  <si>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</si>
  <si>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</si>
  <si>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</si>
  <si>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</si>
  <si>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</si>
  <si>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</si>
  <si>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</si>
  <si>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</si>
  <si>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</si>
  <si>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</si>
  <si>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</si>
  <si>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</si>
  <si>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</si>
  <si>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</si>
  <si>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</si>
  <si>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</si>
  <si>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</si>
  <si>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</si>
  <si>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</si>
  <si>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</si>
  <si>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</si>
  <si>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</si>
  <si>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</si>
  <si>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</si>
  <si>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</si>
  <si>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</si>
  <si>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</si>
  <si>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</si>
  <si>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</si>
  <si>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</si>
  <si>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</si>
  <si>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</si>
  <si>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</si>
  <si>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</si>
  <si>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</si>
  <si>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</si>
  <si>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</si>
  <si>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</si>
  <si>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</si>
  <si>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</si>
  <si>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</si>
  <si>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</si>
  <si>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</si>
  <si>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</si>
  <si>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</si>
  <si>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</si>
  <si>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</si>
  <si>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</si>
  <si>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</si>
  <si>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</si>
  <si>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</si>
  <si>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</si>
  <si>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</si>
  <si>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</si>
  <si>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</si>
  <si>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</si>
  <si>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</si>
  <si>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</si>
  <si>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</si>
  <si>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</si>
  <si>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</si>
  <si>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</si>
  <si>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</si>
  <si>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</si>
  <si>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</si>
  <si>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</si>
  <si>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</si>
  <si>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</si>
  <si>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</si>
  <si>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</si>
  <si>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</si>
  <si>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</si>
  <si>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</si>
  <si>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</si>
  <si>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</si>
  <si>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</si>
  <si>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</si>
  <si>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</si>
  <si>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</si>
  <si>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</si>
  <si>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</si>
  <si>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</si>
  <si>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</si>
  <si>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</si>
  <si>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</si>
  <si>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</si>
  <si>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</si>
  <si>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</si>
  <si>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</si>
  <si>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</si>
  <si>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</si>
  <si>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</si>
  <si>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</si>
  <si>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</si>
  <si>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</si>
  <si>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</si>
  <si>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</si>
  <si>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</si>
  <si>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</si>
  <si>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</si>
  <si>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</si>
  <si>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</si>
  <si>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</si>
  <si>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</si>
  <si>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</si>
  <si>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</si>
  <si>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</si>
  <si>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</si>
  <si>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</si>
  <si>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</si>
  <si>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</si>
  <si>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</si>
  <si>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</si>
  <si>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</si>
  <si>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</si>
  <si>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</si>
  <si>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</si>
  <si>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</si>
  <si>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</si>
  <si>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</si>
  <si>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</si>
  <si>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</si>
  <si>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</si>
  <si>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</si>
  <si>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</si>
  <si>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</si>
  <si>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</si>
  <si>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</si>
  <si>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</si>
  <si>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</si>
  <si>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</si>
  <si>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</si>
  <si>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</si>
  <si>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</si>
  <si>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</si>
  <si>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</si>
  <si>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</si>
  <si>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</si>
  <si>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</si>
  <si>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</si>
  <si>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</si>
  <si>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</si>
  <si>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</si>
  <si>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</si>
  <si>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</si>
  <si>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</si>
  <si>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</si>
  <si>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</si>
  <si>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</si>
  <si>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</si>
  <si>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</si>
  <si>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</si>
  <si>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</si>
  <si>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</si>
  <si>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</si>
  <si>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</si>
  <si>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</si>
  <si>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</si>
  <si>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</si>
  <si>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</si>
  <si>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</si>
  <si>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</si>
  <si>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</si>
  <si>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</si>
  <si>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</si>
  <si>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</si>
  <si>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</si>
  <si>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</si>
  <si>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</si>
  <si>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</si>
  <si>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</si>
  <si>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</si>
  <si>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</si>
  <si>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</si>
  <si>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</si>
  <si>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</si>
  <si>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</si>
  <si>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</si>
  <si>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</si>
  <si>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</si>
  <si>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</si>
  <si>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</si>
  <si>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</si>
  <si>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</si>
  <si>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</si>
  <si>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</si>
  <si>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</si>
  <si>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</si>
  <si>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</si>
  <si>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</si>
  <si>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</si>
  <si>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</si>
  <si>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</si>
  <si>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</si>
  <si>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</si>
  <si>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</si>
  <si>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</si>
  <si>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</si>
  <si>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</si>
  <si>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</si>
  <si>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</si>
  <si>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</si>
  <si>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</si>
  <si>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</si>
  <si>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</si>
  <si>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</si>
  <si>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</si>
  <si>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</si>
  <si>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</si>
  <si>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</si>
  <si>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</si>
  <si>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</si>
  <si>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</si>
  <si>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</si>
  <si>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</si>
  <si>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</si>
  <si>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</si>
  <si>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</si>
  <si>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</si>
  <si>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</si>
  <si>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</si>
  <si>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</si>
  <si>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</si>
  <si>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</si>
  <si>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</si>
  <si>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</si>
  <si>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</si>
  <si>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</si>
  <si>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</si>
  <si>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</si>
  <si>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</si>
  <si>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</si>
  <si>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</si>
  <si>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</si>
  <si>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</si>
  <si>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</si>
  <si>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</si>
  <si>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</si>
  <si>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</si>
  <si>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</si>
  <si>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</si>
  <si>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</si>
  <si>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</si>
  <si>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</si>
  <si>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</si>
  <si>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</si>
  <si>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</si>
  <si>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</si>
  <si>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</si>
  <si>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</si>
  <si>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</si>
  <si>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</si>
  <si>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</si>
  <si>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</si>
  <si>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</si>
  <si>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</si>
  <si>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</si>
  <si>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</si>
  <si>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</si>
  <si>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</si>
  <si>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</si>
  <si>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</si>
  <si>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</si>
  <si>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</si>
  <si>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</si>
  <si>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</si>
  <si>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</si>
  <si>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</si>
  <si>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</si>
  <si>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</si>
  <si>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</si>
  <si>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</si>
  <si>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</si>
  <si>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</si>
  <si>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</si>
  <si>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</si>
  <si>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</si>
  <si>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</si>
  <si>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</si>
  <si>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</si>
  <si>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</si>
  <si>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</si>
  <si>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</si>
  <si>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</si>
  <si>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</si>
  <si>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</si>
  <si>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</si>
  <si>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</si>
  <si>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</si>
  <si>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</si>
  <si>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</si>
  <si>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</si>
  <si>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</si>
  <si>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</si>
  <si>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</si>
  <si>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</si>
  <si>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</si>
  <si>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</si>
  <si>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</si>
  <si>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</si>
  <si>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</si>
  <si>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</si>
  <si>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</si>
  <si>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</si>
  <si>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</si>
  <si>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</si>
  <si>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</si>
  <si>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</si>
  <si>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</si>
  <si>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</si>
  <si>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</si>
  <si>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</si>
  <si>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</si>
  <si>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</si>
  <si>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</si>
  <si>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</si>
  <si>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</si>
  <si>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</si>
  <si>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</si>
  <si>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</si>
  <si>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</si>
  <si>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</si>
  <si>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</si>
  <si>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</si>
  <si>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</si>
  <si>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</si>
  <si>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</si>
  <si>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</si>
  <si>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</si>
  <si>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</si>
  <si>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</si>
  <si>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</si>
  <si>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</si>
  <si>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</si>
  <si>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</si>
  <si>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</si>
  <si>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</si>
  <si>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</si>
  <si>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</si>
  <si>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</si>
  <si>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</si>
  <si>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</si>
  <si>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</si>
  <si>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</si>
  <si>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</si>
  <si>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</si>
  <si>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</si>
  <si>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</si>
  <si>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</si>
  <si>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</si>
  <si>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</si>
  <si>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</si>
  <si>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</si>
  <si>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</si>
  <si>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</si>
  <si>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</si>
  <si>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</si>
  <si>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</si>
  <si>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</si>
  <si>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</si>
  <si>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</si>
  <si>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</si>
  <si>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</si>
  <si>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</si>
  <si>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</si>
  <si>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</si>
  <si>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</si>
  <si>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</si>
  <si>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</si>
  <si>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</si>
  <si>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</si>
  <si>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</si>
  <si>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</si>
  <si>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</si>
  <si>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</si>
  <si>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</si>
  <si>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</si>
  <si>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</si>
  <si>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</si>
  <si>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</si>
  <si>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</si>
  <si>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</si>
  <si>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</si>
  <si>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</si>
  <si>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</si>
  <si>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</si>
  <si>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</si>
  <si>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</si>
  <si>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</si>
  <si>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</si>
  <si>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</si>
  <si>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</si>
  <si>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</si>
  <si>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</si>
  <si>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</si>
  <si>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</si>
  <si>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</si>
  <si>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</si>
  <si>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</si>
  <si>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</si>
  <si>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</si>
  <si>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</si>
  <si>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</si>
  <si>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</si>
  <si>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</si>
  <si>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</si>
  <si>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</si>
  <si>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</si>
  <si>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</si>
  <si>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</si>
  <si>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</si>
  <si>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</si>
  <si>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</si>
  <si>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</si>
  <si>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</si>
  <si>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</si>
  <si>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</si>
  <si>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</si>
  <si>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</si>
  <si>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</si>
  <si>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</si>
  <si>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</si>
  <si>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</si>
  <si>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</si>
  <si>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</si>
  <si>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</si>
  <si>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</si>
  <si>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</si>
  <si>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</si>
  <si>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</si>
  <si>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</si>
  <si>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</si>
  <si>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</si>
  <si>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</si>
  <si>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</si>
  <si>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</si>
  <si>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</si>
  <si>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</si>
  <si>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</si>
  <si>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</si>
  <si>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</si>
  <si>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</si>
  <si>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</si>
  <si>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</si>
  <si>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</si>
  <si>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</si>
  <si>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</si>
  <si>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</si>
  <si>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</si>
  <si>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</si>
  <si>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</si>
  <si>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</si>
  <si>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</si>
  <si>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</si>
  <si>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</si>
  <si>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</si>
  <si>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</si>
  <si>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</si>
  <si>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</si>
  <si>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</si>
  <si>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</si>
  <si>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</si>
  <si>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</si>
  <si>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</si>
  <si>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</si>
  <si>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</si>
  <si>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</si>
  <si>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</si>
  <si>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</si>
  <si>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</si>
  <si>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</si>
  <si>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</si>
  <si>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</si>
  <si>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</si>
  <si>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</si>
  <si>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</si>
  <si>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</si>
  <si>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</si>
  <si>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</si>
  <si>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</si>
  <si>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</si>
  <si>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</si>
  <si>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</si>
  <si>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</si>
  <si>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</si>
  <si>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</si>
  <si>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</si>
  <si>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</si>
  <si>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</si>
  <si>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</si>
  <si>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</si>
  <si>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</si>
  <si>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</si>
  <si>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</si>
  <si>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</si>
  <si>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</si>
  <si>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</si>
  <si>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</si>
  <si>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</si>
  <si>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</si>
  <si>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</si>
  <si>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</si>
  <si>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</si>
  <si>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</si>
  <si>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</si>
  <si>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</si>
  <si>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</si>
  <si>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</si>
  <si>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</si>
  <si>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</si>
  <si>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</si>
  <si>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</si>
  <si>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</si>
  <si>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</si>
  <si>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</si>
  <si>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</si>
  <si>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</si>
  <si>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</si>
  <si>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</si>
  <si>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</si>
  <si>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</si>
  <si>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</si>
  <si>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</si>
  <si>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</si>
  <si>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</si>
  <si>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</si>
  <si>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</si>
  <si>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</si>
  <si>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</si>
  <si>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</si>
  <si>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</si>
  <si>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</si>
  <si>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</si>
  <si>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</si>
  <si>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</si>
  <si>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</si>
  <si>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</si>
  <si>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</si>
  <si>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</si>
  <si>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</si>
  <si>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</si>
  <si>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</si>
  <si>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</si>
  <si>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</si>
  <si>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</si>
  <si>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</si>
  <si>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</si>
  <si>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</si>
  <si>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</si>
  <si>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</si>
  <si>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</si>
  <si>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</si>
  <si>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</si>
  <si>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</si>
  <si>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</si>
  <si>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</si>
  <si>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</si>
  <si>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</si>
  <si>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</si>
  <si>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</si>
  <si>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</si>
  <si>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</si>
  <si>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</si>
  <si>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</si>
  <si>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</si>
  <si>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</si>
  <si>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</si>
  <si>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</si>
  <si>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</si>
  <si>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</si>
  <si>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</si>
  <si>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</si>
  <si>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</si>
  <si>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</si>
  <si>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</si>
  <si>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</si>
  <si>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</si>
  <si>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</si>
  <si>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</si>
  <si>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</si>
  <si>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</si>
  <si>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</si>
  <si>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</si>
  <si>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</si>
  <si>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</si>
  <si>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</si>
  <si>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</si>
  <si>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</si>
  <si>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</si>
  <si>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</si>
  <si>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</si>
  <si>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</si>
  <si>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</si>
  <si>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</si>
  <si>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</si>
  <si>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</si>
  <si>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</si>
  <si>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</si>
  <si>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</si>
  <si>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</si>
  <si>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</si>
  <si>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</si>
  <si>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</si>
  <si>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</si>
  <si>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</si>
  <si>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</si>
  <si>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</si>
  <si>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</si>
  <si>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</si>
  <si>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</si>
  <si>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</si>
  <si>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</si>
  <si>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</si>
  <si>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</si>
  <si>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</si>
  <si>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</si>
  <si>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</si>
  <si>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</si>
  <si>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</si>
  <si>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</si>
  <si>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</si>
  <si>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</si>
  <si>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</si>
  <si>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</si>
  <si>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</si>
  <si>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</si>
  <si>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</si>
  <si>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</si>
  <si>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</si>
  <si>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</si>
  <si>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</si>
  <si>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</si>
  <si>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</si>
  <si>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</si>
  <si>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</si>
  <si>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</si>
  <si>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</si>
  <si>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</si>
  <si>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</si>
  <si>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</si>
  <si>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</si>
  <si>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</si>
  <si>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</si>
  <si>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</si>
  <si>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</si>
  <si>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</si>
  <si>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</si>
  <si>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</si>
  <si>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</si>
  <si>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</si>
  <si>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</si>
  <si>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</si>
  <si>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</si>
  <si>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</si>
  <si>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</si>
  <si>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</si>
  <si>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</si>
  <si>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</si>
  <si>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</si>
  <si>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</si>
  <si>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</si>
  <si>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</si>
  <si>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</si>
  <si>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</si>
  <si>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</si>
  <si>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</si>
  <si>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</si>
  <si>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</si>
  <si>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</si>
  <si>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</si>
  <si>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</si>
  <si>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</si>
  <si>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</si>
  <si>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</si>
  <si>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</si>
  <si>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</si>
  <si>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</si>
  <si>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</si>
  <si>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</si>
  <si>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</si>
  <si>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</si>
  <si>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</si>
  <si>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</si>
  <si>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</si>
  <si>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</si>
  <si>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</si>
  <si>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</si>
  <si>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</si>
  <si>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</si>
  <si>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</si>
  <si>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</si>
  <si>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</si>
  <si>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</si>
  <si>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</si>
  <si>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</si>
  <si>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</si>
  <si>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</si>
  <si>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</si>
  <si>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</si>
  <si>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</si>
  <si>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</si>
  <si>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</si>
  <si>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</si>
  <si>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</si>
  <si>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</si>
  <si>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</si>
  <si>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</si>
  <si>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</si>
  <si>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</si>
  <si>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</si>
  <si>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</si>
  <si>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</si>
  <si>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</si>
  <si>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</si>
  <si>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</si>
  <si>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</si>
  <si>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</si>
  <si>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</si>
  <si>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</si>
  <si>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</si>
  <si>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</si>
  <si>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</si>
  <si>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</si>
  <si>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</si>
  <si>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</si>
  <si>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</si>
  <si>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</si>
  <si>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</si>
  <si>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</si>
  <si>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</si>
  <si>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</si>
  <si>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</si>
  <si>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</si>
  <si>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</si>
  <si>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</si>
  <si>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</si>
  <si>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</si>
  <si>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</si>
  <si>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</si>
  <si>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</si>
  <si>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</si>
  <si>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</si>
  <si>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</si>
  <si>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</si>
  <si>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</si>
  <si>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</si>
  <si>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</si>
  <si>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</si>
  <si>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</si>
  <si>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</si>
  <si>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</si>
  <si>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</si>
  <si>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</si>
  <si>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</si>
  <si>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</si>
  <si>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</si>
  <si>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</si>
  <si>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</si>
  <si>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</si>
  <si>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</si>
  <si>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</si>
  <si>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</si>
  <si>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</si>
  <si>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</si>
  <si>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</si>
  <si>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</si>
  <si>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</si>
  <si>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</si>
  <si>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</si>
  <si>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</si>
  <si>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</si>
  <si>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</si>
  <si>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</si>
  <si>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</si>
  <si>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</si>
  <si>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</si>
  <si>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</si>
  <si>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</si>
  <si>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</si>
  <si>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</si>
  <si>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</si>
  <si>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</si>
  <si>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</si>
  <si>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</si>
  <si>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</si>
  <si>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</si>
  <si>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</si>
  <si>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</si>
  <si>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</si>
  <si>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</si>
  <si>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</si>
  <si>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</si>
  <si>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</si>
  <si>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</si>
  <si>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</si>
  <si>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</si>
  <si>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</si>
  <si>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</si>
  <si>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</si>
  <si>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</si>
  <si>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</si>
  <si>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</si>
  <si>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</si>
  <si>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</si>
  <si>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</si>
  <si>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</si>
  <si>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</si>
  <si>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</si>
  <si>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</si>
  <si>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</si>
  <si>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</si>
  <si>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</si>
  <si>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</si>
  <si>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</si>
  <si>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</si>
  <si>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</si>
  <si>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</si>
  <si>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</si>
  <si>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</si>
  <si>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</si>
  <si>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</si>
  <si>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</si>
  <si>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</si>
  <si>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</si>
  <si>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</si>
  <si>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</si>
  <si>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</si>
  <si>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</si>
  <si>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</si>
  <si>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</si>
  <si>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</si>
  <si>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</si>
  <si>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</si>
  <si>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</si>
  <si>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</si>
  <si>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</si>
  <si>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</si>
  <si>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</si>
  <si>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</si>
  <si>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</si>
  <si>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</si>
  <si>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</si>
  <si>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</si>
  <si>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</si>
  <si>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</si>
  <si>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</si>
  <si>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</si>
  <si>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</si>
  <si>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</si>
  <si>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</si>
  <si>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</si>
  <si>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</si>
  <si>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</si>
  <si>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</si>
  <si>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</si>
  <si>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</si>
  <si>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</si>
  <si>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</si>
  <si>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</si>
  <si>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</si>
  <si>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</si>
  <si>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</si>
  <si>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</si>
  <si>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</si>
  <si>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</si>
  <si>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</si>
  <si>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</si>
  <si>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</si>
  <si>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</si>
  <si>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</si>
  <si>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</si>
  <si>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</si>
  <si>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</si>
  <si>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</si>
  <si>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</si>
  <si>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</si>
  <si>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</si>
  <si>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</si>
  <si>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</si>
  <si>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</si>
  <si>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</si>
  <si>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</si>
  <si>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</si>
  <si>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</si>
  <si>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</si>
  <si>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</si>
  <si>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</si>
  <si>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</si>
  <si>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</si>
  <si>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</si>
  <si>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</si>
  <si>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</si>
  <si>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</si>
  <si>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</si>
  <si>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</si>
  <si>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</si>
  <si>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</si>
  <si>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</si>
  <si>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</si>
  <si>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</si>
  <si>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</si>
  <si>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</si>
  <si>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</si>
  <si>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</si>
  <si>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</si>
  <si>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</si>
  <si>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</si>
  <si>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</si>
  <si>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</si>
  <si>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</si>
  <si>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</si>
  <si>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</si>
  <si>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</si>
  <si>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</si>
  <si>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</si>
  <si>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</si>
  <si>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</si>
  <si>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</si>
  <si>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</si>
  <si>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</si>
  <si>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</si>
  <si>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</si>
  <si>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</si>
  <si>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</si>
  <si>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</si>
  <si>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</si>
  <si>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</si>
  <si>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</si>
  <si>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</si>
  <si>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</si>
  <si>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</si>
  <si>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</si>
  <si>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</si>
  <si>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</si>
  <si>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</si>
  <si>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</si>
  <si>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</si>
  <si>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</si>
  <si>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</si>
  <si>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</si>
  <si>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</si>
  <si>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</si>
  <si>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</si>
  <si>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</si>
  <si>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</si>
  <si>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</si>
  <si>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</si>
  <si>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</si>
  <si>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</si>
  <si>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</si>
  <si>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</si>
  <si>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</si>
  <si>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</si>
  <si>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</si>
  <si>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</si>
  <si>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</si>
  <si>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</si>
  <si>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</si>
  <si>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</si>
  <si>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</si>
  <si>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</si>
  <si>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</si>
  <si>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</si>
  <si>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</si>
  <si>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</si>
  <si>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</si>
  <si>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</si>
  <si>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</si>
  <si>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</si>
  <si>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</si>
  <si>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</si>
  <si>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</si>
  <si>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</si>
  <si>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</si>
  <si>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</si>
  <si>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</si>
  <si>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</si>
  <si>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</si>
  <si>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</si>
  <si>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</si>
  <si>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</si>
  <si>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</si>
  <si>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</si>
  <si>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</si>
  <si>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</si>
  <si>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</si>
  <si>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</si>
  <si>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</si>
  <si>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</si>
  <si>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</si>
  <si>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</si>
  <si>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</si>
  <si>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</si>
  <si>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</si>
  <si>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</si>
  <si>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</si>
  <si>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</si>
  <si>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</si>
  <si>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</si>
  <si>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</si>
  <si>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</si>
  <si>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</si>
  <si>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</si>
  <si>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</si>
  <si>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</si>
  <si>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</si>
  <si>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</si>
  <si>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</si>
  <si>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</si>
  <si>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</si>
  <si>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</si>
  <si>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</si>
  <si>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</si>
  <si>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</si>
  <si>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</si>
  <si>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</si>
  <si>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</si>
  <si>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</si>
  <si>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</si>
  <si>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</si>
  <si>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</si>
  <si>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</si>
  <si>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</si>
  <si>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</si>
  <si>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</si>
  <si>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</si>
  <si>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</si>
  <si>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</si>
  <si>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</si>
  <si>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</si>
  <si>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</si>
  <si>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</si>
  <si>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</si>
  <si>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</si>
  <si>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</si>
  <si>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</si>
  <si>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</si>
  <si>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</si>
  <si>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</si>
  <si>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</si>
  <si>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</si>
  <si>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</si>
  <si>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</si>
  <si>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</si>
  <si>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</si>
  <si>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</si>
  <si>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</si>
  <si>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</si>
  <si>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</si>
  <si>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</si>
  <si>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</si>
  <si>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</si>
  <si>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</si>
  <si>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</si>
  <si>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</si>
  <si>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</si>
  <si>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</si>
  <si>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</si>
  <si>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</si>
  <si>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</si>
  <si>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</si>
  <si>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</si>
  <si>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</si>
  <si>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</si>
  <si>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</si>
  <si>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</si>
  <si>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</si>
  <si>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</si>
  <si>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</si>
  <si>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</si>
  <si>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</si>
  <si>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</si>
  <si>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</si>
  <si>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</si>
  <si>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</si>
  <si>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</si>
  <si>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</si>
  <si>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</si>
  <si>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</si>
  <si>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</si>
  <si>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</si>
  <si>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</si>
  <si>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</si>
  <si>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</si>
  <si>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</si>
  <si>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</si>
  <si>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</si>
  <si>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</si>
  <si>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</si>
  <si>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</si>
  <si>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</si>
  <si>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</si>
  <si>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</si>
  <si>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</si>
  <si>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</si>
  <si>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</si>
  <si>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</si>
  <si>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</si>
  <si>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</si>
  <si>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</si>
  <si>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</si>
  <si>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</si>
  <si>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</si>
  <si>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</si>
  <si>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</si>
  <si>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</si>
  <si>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</si>
  <si>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</si>
  <si>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</si>
  <si>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</si>
  <si>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</si>
  <si>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</si>
  <si>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</si>
  <si>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</si>
  <si>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</si>
  <si>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</si>
  <si>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</si>
  <si>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</si>
  <si>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</si>
  <si>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</si>
  <si>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</si>
  <si>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</si>
  <si>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</si>
  <si>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</si>
  <si>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</si>
  <si>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</si>
  <si>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</si>
  <si>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</si>
  <si>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</si>
  <si>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</si>
  <si>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</si>
  <si>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</si>
  <si>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</si>
  <si>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</si>
  <si>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</si>
  <si>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</si>
  <si>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</si>
  <si>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</si>
  <si>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</si>
  <si>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</si>
  <si>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</si>
  <si>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</si>
  <si>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</si>
  <si>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</si>
  <si>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</si>
  <si>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</si>
  <si>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</si>
  <si>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</si>
  <si>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</si>
  <si>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</si>
  <si>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</si>
  <si>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</si>
  <si>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</si>
  <si>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</si>
  <si>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</si>
  <si>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</si>
  <si>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</si>
  <si>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</si>
  <si>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</si>
  <si>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</si>
  <si>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</si>
  <si>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</si>
  <si>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</si>
  <si>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</si>
  <si>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</si>
  <si>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</si>
  <si>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</si>
  <si>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</si>
  <si>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</si>
  <si>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</si>
  <si>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</si>
  <si>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</si>
  <si>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</si>
  <si>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</si>
  <si>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</si>
  <si>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</si>
  <si>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</si>
  <si>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</si>
  <si>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</si>
  <si>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</si>
  <si>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</si>
  <si>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</si>
  <si>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</si>
  <si>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</si>
  <si>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</si>
  <si>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</si>
  <si>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</si>
  <si>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</si>
  <si>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</si>
  <si>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</si>
  <si>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</si>
  <si>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</si>
  <si>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</si>
  <si>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</si>
  <si>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</si>
  <si>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</si>
  <si>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</si>
  <si>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</si>
  <si>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</si>
  <si>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</si>
  <si>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</si>
  <si>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</si>
  <si>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</si>
  <si>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</si>
  <si>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</si>
  <si>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</si>
  <si>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</si>
  <si>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</si>
  <si>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</si>
  <si>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</si>
  <si>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</si>
  <si>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</si>
  <si>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</si>
  <si>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</si>
  <si>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</si>
  <si>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</si>
  <si>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</si>
  <si>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</si>
  <si>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</si>
  <si>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</si>
  <si>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</si>
  <si>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</si>
  <si>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</si>
  <si>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</si>
  <si>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</si>
  <si>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</si>
  <si>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</si>
  <si>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</si>
  <si>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</si>
  <si>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</si>
  <si>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</si>
  <si>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</si>
  <si>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</si>
  <si>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</si>
  <si>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</si>
  <si>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</si>
  <si>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</si>
  <si>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</si>
  <si>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</si>
  <si>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</si>
  <si>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</si>
  <si>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</si>
  <si>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</si>
  <si>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</si>
  <si>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</si>
  <si>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</si>
  <si>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</si>
  <si>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</si>
  <si>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</si>
  <si>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</si>
  <si>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</si>
  <si>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</si>
  <si>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</si>
  <si>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</si>
  <si>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</si>
  <si>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</si>
  <si>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</si>
  <si>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</si>
  <si>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</si>
  <si>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</si>
  <si>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</si>
  <si>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</si>
  <si>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</si>
  <si>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</si>
  <si>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</si>
  <si>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</si>
  <si>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</si>
  <si>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</si>
  <si>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</si>
  <si>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</si>
  <si>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</si>
  <si>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</si>
  <si>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</si>
  <si>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</si>
  <si>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</si>
  <si>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</si>
  <si>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</si>
  <si>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</si>
  <si>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</si>
  <si>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</si>
  <si>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</si>
  <si>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</si>
  <si>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</si>
  <si>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</si>
  <si>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</si>
  <si>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</si>
  <si>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</si>
  <si>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</si>
  <si>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</si>
  <si>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</si>
  <si>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</si>
  <si>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</si>
  <si>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</si>
  <si>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</si>
  <si>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</si>
  <si>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</si>
  <si>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</si>
  <si>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</si>
  <si>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</si>
  <si>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</si>
  <si>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</si>
  <si>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</si>
  <si>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</si>
  <si>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</si>
  <si>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</si>
  <si>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</si>
  <si>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</si>
  <si>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</si>
  <si>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</si>
  <si>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</si>
  <si>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</si>
  <si>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</si>
  <si>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</si>
  <si>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</si>
  <si>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</si>
  <si>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</si>
  <si>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</si>
  <si>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</si>
  <si>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</si>
  <si>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</si>
  <si>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</si>
  <si>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</si>
  <si>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</si>
  <si>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</si>
  <si>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</si>
  <si>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</si>
  <si>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</si>
  <si>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</si>
  <si>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</si>
  <si>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</si>
  <si>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</si>
  <si>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</si>
  <si>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</si>
  <si>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</si>
  <si>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</si>
  <si>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</si>
  <si>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</si>
  <si>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</si>
  <si>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</si>
  <si>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</si>
  <si>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</si>
  <si>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</si>
  <si>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</si>
  <si>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</si>
  <si>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</si>
  <si>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</si>
  <si>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</si>
  <si>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</si>
  <si>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</si>
  <si>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</si>
  <si>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</si>
  <si>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</si>
  <si>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</si>
  <si>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</si>
  <si>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</si>
  <si>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</si>
  <si>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</si>
  <si>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</si>
  <si>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</si>
  <si>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</si>
  <si>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</si>
  <si>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</si>
  <si>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</si>
  <si>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</si>
  <si>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</si>
  <si>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</si>
  <si>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</si>
  <si>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</si>
  <si>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</si>
  <si>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</si>
  <si>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</si>
  <si>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</si>
  <si>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</si>
  <si>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</si>
  <si>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</si>
  <si>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</si>
  <si>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</si>
  <si>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</si>
  <si>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</si>
  <si>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</si>
  <si>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</si>
  <si>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</si>
  <si>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</si>
  <si>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</si>
  <si>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</si>
  <si>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</si>
  <si>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</si>
  <si>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</si>
  <si>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</si>
  <si>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</si>
  <si>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</si>
  <si>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</si>
  <si>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</si>
  <si>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</si>
  <si>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</si>
  <si>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</si>
  <si>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</si>
  <si>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</si>
  <si>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</si>
  <si>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</si>
  <si>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</si>
  <si>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</si>
  <si>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</si>
  <si>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</si>
  <si>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</si>
  <si>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</si>
  <si>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</si>
  <si>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</si>
  <si>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</si>
  <si>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</si>
  <si>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</si>
  <si>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</si>
  <si>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</si>
  <si>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</si>
  <si>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</si>
  <si>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</si>
  <si>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</si>
  <si>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</si>
  <si>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</si>
  <si>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</si>
  <si>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</si>
  <si>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</si>
  <si>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</si>
  <si>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</si>
  <si>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</si>
  <si>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</si>
  <si>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</si>
  <si>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</si>
  <si>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</si>
  <si>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</si>
  <si>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</si>
  <si>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</si>
  <si>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</si>
  <si>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</si>
  <si>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</si>
  <si>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</si>
  <si>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</si>
  <si>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</si>
  <si>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</si>
  <si>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</si>
  <si>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</si>
  <si>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</si>
  <si>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</si>
  <si>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</si>
  <si>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</si>
  <si>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</si>
  <si>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</si>
  <si>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</si>
  <si>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</si>
  <si>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</si>
  <si>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</si>
  <si>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</si>
  <si>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</si>
  <si>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</si>
  <si>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</si>
  <si>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</si>
  <si>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</si>
  <si>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</si>
  <si>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</si>
  <si>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</si>
  <si>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</si>
  <si>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</si>
  <si>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</si>
  <si>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</si>
  <si>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</si>
  <si>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</si>
  <si>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</si>
  <si>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</si>
  <si>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</si>
  <si>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</si>
  <si>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</si>
  <si>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</si>
  <si>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</si>
  <si>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</si>
  <si>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</si>
  <si>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</si>
  <si>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</si>
  <si>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</si>
  <si>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</si>
  <si>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</si>
  <si>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</si>
  <si>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</si>
  <si>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</si>
  <si>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</si>
  <si>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</si>
  <si>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</si>
  <si>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</si>
  <si>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</si>
  <si>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</si>
  <si>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</si>
  <si>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</si>
  <si>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</si>
  <si>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</si>
  <si>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</si>
  <si>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</si>
  <si>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</si>
  <si>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</si>
  <si>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</si>
  <si>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</si>
  <si>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</si>
  <si>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</si>
  <si>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</si>
  <si>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</si>
  <si>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</si>
  <si>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</si>
  <si>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</si>
  <si>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</si>
  <si>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</si>
  <si>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</si>
  <si>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</si>
  <si>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</si>
  <si>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</si>
  <si>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</si>
  <si>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</si>
  <si>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</si>
  <si>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</si>
  <si>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</si>
  <si>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</si>
  <si>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</si>
  <si>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</si>
  <si>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</si>
  <si>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</si>
  <si>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</si>
  <si>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</si>
  <si>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</si>
  <si>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</si>
  <si>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</si>
  <si>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</si>
  <si>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</si>
  <si>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</si>
  <si>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</si>
  <si>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</si>
  <si>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</si>
  <si>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</si>
  <si>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</si>
  <si>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</si>
  <si>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</si>
  <si>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</si>
  <si>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</si>
  <si>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</si>
  <si>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</si>
  <si>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</si>
  <si>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</si>
  <si>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</si>
  <si>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</si>
  <si>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</si>
  <si>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</si>
  <si>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</si>
  <si>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</si>
  <si>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</si>
  <si>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</si>
  <si>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</si>
  <si>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</si>
  <si>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</si>
  <si>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</si>
  <si>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</si>
  <si>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</si>
  <si>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</si>
  <si>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</si>
  <si>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</si>
  <si>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</si>
  <si>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</si>
  <si>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</si>
  <si>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</si>
  <si>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</si>
  <si>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</si>
  <si>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</si>
  <si>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</si>
  <si>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</si>
  <si>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</si>
  <si>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</si>
  <si>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</si>
  <si>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</si>
  <si>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</si>
  <si>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</si>
  <si>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</si>
  <si>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</si>
  <si>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</si>
  <si>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</si>
  <si>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</si>
  <si>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</si>
  <si>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</si>
  <si>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</si>
  <si>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</si>
  <si>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</si>
  <si>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</si>
  <si>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</si>
  <si>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</si>
  <si>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</si>
  <si>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</si>
  <si>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</si>
  <si>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</si>
  <si>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</si>
  <si>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</si>
  <si>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</si>
  <si>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</si>
  <si>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</si>
  <si>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</si>
  <si>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</si>
  <si>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</si>
  <si>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</si>
  <si>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</si>
  <si>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</si>
  <si>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</si>
  <si>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</si>
  <si>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</si>
  <si>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</si>
  <si>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</si>
  <si>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</si>
  <si>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</si>
  <si>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</si>
  <si>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</si>
  <si>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</si>
  <si>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</si>
  <si>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</si>
  <si>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</si>
  <si>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</si>
  <si>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</si>
  <si>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</si>
  <si>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</si>
  <si>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</si>
  <si>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</si>
  <si>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</si>
  <si>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</si>
  <si>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</si>
  <si>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</si>
  <si>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</si>
  <si>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</si>
  <si>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</si>
  <si>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</si>
  <si>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</si>
  <si>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</si>
  <si>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</si>
  <si>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</si>
  <si>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</si>
  <si>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</si>
  <si>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</si>
  <si>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</si>
  <si>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</si>
  <si>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</si>
  <si>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</si>
  <si>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</si>
  <si>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</si>
  <si>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</si>
  <si>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</si>
  <si>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</si>
  <si>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</si>
  <si>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</si>
  <si>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</si>
  <si>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</si>
  <si>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</si>
  <si>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</si>
  <si>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</si>
  <si>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</si>
  <si>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</si>
  <si>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</si>
  <si>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</si>
  <si>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</si>
  <si>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</si>
  <si>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</si>
  <si>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</si>
  <si>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</si>
  <si>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</si>
  <si>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</si>
  <si>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</si>
  <si>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</si>
  <si>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</si>
  <si>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</si>
  <si>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</si>
  <si>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</si>
  <si>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</si>
  <si>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</si>
  <si>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</si>
  <si>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</si>
  <si>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</si>
  <si>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</si>
  <si>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</si>
  <si>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</si>
  <si>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</si>
  <si>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</si>
  <si>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</si>
  <si>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</si>
  <si>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</si>
  <si>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</si>
  <si>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</si>
  <si>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</si>
  <si>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</si>
  <si>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</si>
  <si>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</si>
  <si>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</si>
  <si>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</si>
  <si>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</si>
  <si>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</si>
  <si>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</si>
  <si>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</si>
  <si>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</si>
  <si>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</si>
  <si>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</si>
  <si>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</si>
  <si>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</si>
  <si>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</si>
  <si>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</si>
  <si>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</si>
  <si>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</si>
  <si>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</si>
  <si>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</si>
  <si>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</si>
  <si>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</si>
  <si>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</si>
  <si>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</si>
  <si>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</si>
  <si>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</si>
  <si>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</si>
  <si>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</si>
  <si>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</si>
  <si>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</si>
  <si>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</si>
  <si>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</si>
  <si>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</si>
  <si>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</si>
  <si>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</si>
  <si>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</si>
  <si>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</si>
  <si>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</si>
  <si>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</si>
  <si>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</si>
  <si>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</si>
  <si>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</si>
  <si>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</si>
  <si>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</si>
  <si>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</si>
  <si>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</si>
  <si>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</si>
  <si>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</si>
  <si>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</si>
  <si>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</si>
  <si>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</si>
  <si>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</si>
  <si>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</si>
  <si>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</si>
  <si>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</si>
  <si>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</si>
  <si>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</si>
  <si>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</si>
  <si>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</si>
  <si>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</si>
  <si>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</si>
  <si>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</si>
  <si>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</si>
  <si>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</si>
  <si>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</si>
  <si>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</si>
  <si>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</si>
  <si>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</si>
  <si>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</si>
  <si>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</si>
  <si>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</si>
  <si>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</si>
  <si>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</si>
  <si>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</si>
  <si>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</si>
  <si>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</si>
  <si>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</si>
  <si>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</si>
  <si>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</si>
  <si>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</si>
  <si>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</si>
  <si>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</si>
  <si>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</si>
  <si>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</si>
  <si>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</si>
  <si>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</si>
  <si>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</si>
  <si>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</si>
  <si>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</si>
  <si>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</si>
  <si>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</si>
  <si>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</si>
  <si>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</si>
  <si>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</si>
  <si>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</si>
  <si>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</si>
  <si>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</si>
  <si>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</si>
  <si>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</si>
  <si>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</si>
  <si>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</si>
  <si>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</si>
  <si>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</si>
  <si>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</si>
  <si>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</si>
  <si>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</si>
  <si>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</si>
  <si>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</si>
  <si>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</si>
  <si>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</si>
  <si>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</si>
  <si>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</si>
  <si>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</si>
  <si>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</si>
  <si>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</si>
  <si>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</si>
  <si>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</si>
  <si>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</si>
  <si>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</si>
  <si>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</si>
  <si>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</si>
  <si>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</si>
  <si>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</si>
  <si>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</si>
  <si>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</si>
  <si>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</si>
  <si>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</si>
  <si>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</si>
  <si>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</si>
  <si>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</si>
  <si>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</si>
  <si>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</si>
  <si>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</si>
  <si>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</si>
  <si>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</si>
  <si>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</si>
  <si>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</si>
  <si>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</si>
  <si>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</si>
  <si>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</si>
  <si>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</si>
  <si>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</si>
  <si>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</si>
  <si>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</si>
  <si>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</si>
  <si>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</si>
  <si>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</si>
  <si>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</si>
  <si>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</si>
  <si>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</si>
  <si>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</si>
  <si>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</si>
  <si>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</si>
  <si>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</si>
  <si>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</si>
  <si>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</si>
  <si>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</si>
  <si>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</si>
  <si>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</si>
  <si>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</si>
  <si>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</si>
  <si>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</si>
  <si>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</si>
  <si>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</si>
  <si>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</si>
  <si>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</si>
  <si>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</si>
  <si>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</si>
  <si>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</si>
  <si>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</si>
  <si>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</si>
  <si>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</si>
  <si>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</si>
  <si>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</si>
  <si>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</si>
  <si>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</si>
  <si>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</si>
  <si>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</si>
  <si>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</si>
  <si>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</si>
  <si>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</si>
  <si>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</si>
  <si>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</si>
  <si>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</si>
  <si>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</si>
  <si>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</si>
  <si>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</si>
  <si>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</si>
  <si>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</si>
  <si>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</si>
  <si>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</si>
  <si>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</si>
  <si>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</si>
  <si>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</si>
  <si>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</si>
  <si>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</si>
  <si>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</si>
  <si>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</si>
  <si>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</si>
  <si>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</si>
  <si>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</si>
  <si>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</si>
  <si>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</si>
  <si>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</si>
  <si>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</si>
  <si>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</si>
  <si>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</si>
  <si>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</si>
  <si>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</si>
  <si>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</si>
  <si>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</si>
  <si>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</si>
  <si>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</si>
  <si>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</si>
  <si>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</si>
  <si>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</si>
  <si>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</si>
  <si>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</si>
  <si>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</si>
  <si>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</si>
  <si>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</si>
  <si>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</si>
  <si>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</si>
  <si>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</si>
  <si>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</si>
  <si>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</si>
  <si>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</si>
  <si>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</si>
  <si>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</si>
  <si>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</si>
  <si>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</si>
  <si>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</si>
  <si>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</si>
  <si>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</si>
  <si>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</si>
  <si>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</si>
  <si>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</si>
  <si>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</si>
  <si>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</si>
  <si>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</si>
  <si>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</si>
  <si>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</si>
  <si>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</si>
  <si>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</si>
  <si>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</si>
  <si>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</si>
  <si>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</si>
  <si>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</si>
  <si>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</si>
  <si>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</si>
  <si>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</si>
  <si>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</si>
  <si>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</si>
  <si>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</si>
  <si>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</si>
  <si>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</si>
  <si>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</si>
  <si>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</si>
  <si>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</si>
  <si>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</si>
  <si>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</si>
  <si>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</si>
  <si>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</si>
  <si>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</si>
  <si>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</si>
  <si>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</si>
  <si>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</si>
  <si>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</si>
  <si>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</si>
  <si>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</si>
  <si>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</si>
  <si>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</si>
  <si>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</si>
  <si>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</si>
  <si>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</si>
  <si>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</si>
  <si>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</si>
  <si>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</si>
  <si>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</si>
  <si>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</si>
  <si>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</si>
  <si>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</si>
  <si>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</si>
  <si>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</si>
  <si>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</si>
  <si>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</si>
  <si>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</si>
  <si>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</si>
  <si>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</si>
  <si>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</si>
  <si>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</si>
  <si>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</si>
  <si>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</si>
  <si>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</si>
  <si>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</si>
  <si>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</si>
  <si>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</si>
  <si>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</si>
  <si>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</si>
  <si>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</si>
  <si>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</si>
  <si>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</si>
  <si>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</si>
  <si>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</si>
  <si>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</si>
  <si>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</si>
  <si>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</si>
  <si>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</si>
  <si>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</si>
  <si>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</si>
  <si>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</si>
  <si>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</si>
  <si>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</si>
  <si>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</si>
  <si>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</si>
  <si>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</si>
  <si>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</si>
  <si>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</si>
  <si>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</si>
  <si>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</si>
  <si>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</si>
  <si>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</si>
  <si>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</si>
  <si>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</si>
  <si>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</si>
  <si>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</si>
  <si>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</si>
  <si>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</si>
  <si>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</si>
  <si>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</si>
  <si>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</si>
  <si>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</si>
  <si>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</si>
  <si>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</si>
  <si>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</si>
  <si>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</si>
  <si>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</si>
  <si>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</si>
  <si>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</si>
  <si>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</si>
  <si>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</si>
  <si>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</si>
  <si>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</si>
  <si>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</si>
  <si>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</si>
  <si>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</si>
  <si>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</si>
  <si>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</si>
  <si>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</si>
  <si>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</si>
  <si>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</si>
  <si>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</si>
  <si>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</si>
  <si>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</si>
  <si>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</si>
  <si>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</si>
  <si>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</si>
  <si>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</si>
  <si>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</si>
  <si>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</si>
  <si>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</si>
  <si>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</si>
  <si>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</si>
  <si>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</si>
  <si>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</si>
  <si>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</si>
  <si>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</si>
  <si>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</si>
  <si>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</si>
  <si>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</si>
  <si>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</si>
  <si>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</si>
  <si>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</si>
  <si>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</si>
  <si>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</si>
  <si>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</si>
  <si>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</si>
  <si>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</si>
  <si>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</si>
  <si>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</si>
  <si>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</si>
  <si>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</si>
  <si>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</si>
  <si>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</si>
  <si>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</si>
  <si>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</si>
  <si>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</si>
  <si>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</si>
  <si>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</si>
  <si>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</si>
  <si>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</si>
  <si>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</si>
  <si>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</si>
  <si>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</si>
  <si>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</si>
  <si>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</si>
  <si>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</si>
  <si>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</si>
  <si>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</si>
  <si>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</si>
  <si>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</si>
  <si>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</si>
  <si>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</si>
  <si>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</si>
  <si>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</si>
  <si>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</si>
  <si>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</si>
  <si>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</si>
  <si>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</si>
  <si>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</si>
  <si>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</si>
  <si>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</si>
  <si>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</si>
  <si>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</si>
  <si>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</si>
  <si>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</si>
  <si>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</si>
  <si>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</si>
  <si>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</si>
  <si>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</si>
  <si>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</si>
  <si>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</si>
  <si>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</si>
  <si>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</si>
  <si>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</si>
  <si>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</si>
  <si>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</si>
  <si>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</si>
  <si>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</si>
  <si>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</si>
  <si>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</si>
  <si>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</si>
  <si>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</si>
  <si>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</si>
  <si>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</si>
  <si>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</si>
  <si>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</si>
  <si>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</si>
  <si>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</si>
  <si>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</si>
  <si>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</si>
  <si>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</si>
  <si>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</si>
  <si>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</si>
  <si>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</si>
  <si>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</si>
  <si>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</si>
  <si>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</si>
  <si>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</si>
  <si>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</si>
  <si>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</si>
  <si>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</si>
  <si>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</si>
  <si>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</si>
  <si>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</si>
  <si>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</si>
  <si>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</si>
  <si>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</si>
  <si>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</si>
  <si>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</si>
  <si>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</si>
  <si>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</si>
  <si>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</si>
  <si>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</si>
  <si>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</si>
  <si>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</si>
  <si>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</si>
  <si>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</si>
  <si>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</si>
  <si>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</si>
  <si>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</si>
  <si>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</si>
  <si>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</si>
  <si>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</si>
  <si>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</si>
  <si>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</si>
  <si>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</si>
  <si>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</si>
  <si>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</si>
  <si>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</si>
  <si>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</si>
  <si>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</si>
  <si>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</si>
  <si>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</si>
  <si>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</si>
  <si>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</si>
  <si>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</si>
  <si>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</si>
  <si>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</si>
  <si>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</si>
  <si>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</si>
  <si>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</si>
  <si>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</si>
  <si>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</si>
  <si>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</si>
  <si>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</si>
  <si>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</si>
  <si>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</si>
  <si>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</si>
  <si>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</si>
  <si>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</si>
  <si>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</si>
  <si>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</si>
  <si>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</si>
  <si>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</si>
  <si>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</si>
  <si>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</si>
  <si>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</si>
  <si>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</si>
  <si>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</si>
  <si>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</si>
  <si>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</si>
  <si>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</si>
  <si>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</si>
  <si>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</si>
  <si>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</si>
  <si>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</si>
  <si>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</si>
  <si>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</si>
  <si>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</si>
  <si>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</si>
  <si>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</si>
  <si>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</si>
  <si>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</si>
  <si>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</si>
  <si>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</si>
  <si>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</si>
  <si>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</si>
  <si>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</si>
  <si>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</si>
  <si>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</si>
  <si>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</si>
  <si>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</si>
  <si>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</si>
  <si>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</si>
  <si>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</si>
  <si>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</si>
  <si>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</si>
  <si>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</si>
  <si>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</si>
  <si>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</si>
  <si>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</si>
  <si>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</si>
  <si>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</si>
  <si>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</si>
  <si>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</si>
  <si>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</si>
  <si>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</si>
  <si>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</si>
  <si>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</si>
  <si>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</si>
  <si>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</si>
  <si>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</si>
  <si>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</si>
  <si>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</si>
  <si>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</si>
  <si>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</si>
  <si>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</si>
  <si>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</si>
  <si>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</si>
  <si>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</si>
  <si>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</si>
  <si>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</si>
  <si>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</si>
  <si>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</si>
  <si>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</si>
  <si>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</si>
  <si>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</si>
  <si>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</si>
  <si>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</si>
  <si>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</si>
  <si>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</si>
  <si>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</si>
  <si>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</si>
  <si>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</si>
  <si>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</si>
  <si>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</si>
  <si>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</si>
  <si>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</si>
  <si>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</si>
  <si>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</si>
  <si>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</si>
  <si>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</si>
  <si>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</si>
  <si>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</si>
  <si>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</si>
  <si>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</si>
  <si>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</si>
  <si>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</si>
  <si>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</si>
  <si>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</si>
  <si>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</si>
  <si>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</si>
  <si>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</si>
  <si>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</si>
  <si>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</si>
  <si>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</si>
  <si>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</si>
  <si>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</si>
  <si>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</si>
  <si>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</si>
  <si>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</si>
  <si>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</si>
  <si>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</si>
  <si>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</si>
  <si>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</si>
  <si>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</si>
  <si>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</si>
  <si>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</si>
  <si>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</si>
  <si>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</si>
  <si>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</si>
  <si>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</si>
  <si>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</si>
  <si>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</si>
  <si>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</si>
  <si>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</si>
  <si>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</si>
  <si>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</si>
  <si>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</si>
  <si>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</si>
  <si>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</si>
  <si>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</si>
  <si>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</si>
  <si>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</si>
  <si>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</si>
  <si>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</si>
  <si>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</si>
  <si>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</si>
  <si>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</si>
  <si>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</si>
  <si>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</si>
  <si>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</si>
  <si>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</si>
  <si>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</si>
  <si>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</si>
  <si>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</si>
  <si>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</si>
  <si>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</si>
  <si>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</si>
  <si>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</si>
  <si>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</si>
  <si>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</si>
  <si>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</si>
  <si>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</si>
  <si>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</si>
  <si>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</si>
  <si>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</si>
  <si>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</si>
  <si>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</si>
  <si>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</si>
  <si>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</si>
  <si>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</si>
  <si>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</si>
  <si>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</si>
  <si>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</si>
  <si>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</si>
  <si>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</si>
  <si>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</si>
  <si>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</si>
  <si>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</si>
  <si>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</si>
  <si>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</si>
  <si>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</si>
  <si>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</si>
  <si>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</si>
  <si>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</si>
  <si>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</si>
  <si>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</si>
  <si>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</si>
  <si>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</si>
  <si>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</si>
  <si>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</si>
  <si>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</si>
  <si>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</si>
  <si>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</si>
  <si>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</si>
  <si>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</si>
  <si>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</si>
  <si>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</si>
  <si>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</si>
  <si>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</si>
  <si>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</si>
  <si>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</si>
  <si>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</si>
  <si>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</si>
  <si>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</si>
  <si>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</si>
  <si>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</si>
  <si>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</si>
  <si>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</si>
  <si>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</si>
  <si>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</si>
  <si>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</si>
  <si>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</si>
  <si>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</si>
  <si>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</si>
  <si>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</si>
  <si>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</si>
  <si>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</si>
  <si>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</si>
  <si>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</si>
  <si>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</si>
  <si>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</si>
  <si>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</si>
  <si>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</si>
  <si>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</si>
  <si>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</si>
  <si>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</si>
  <si>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</si>
  <si>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</si>
  <si>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</si>
  <si>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</si>
  <si>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</si>
  <si>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</si>
  <si>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</si>
  <si>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</si>
  <si>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</si>
  <si>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</si>
  <si>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</si>
  <si>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</si>
  <si>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</si>
  <si>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</si>
  <si>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</si>
  <si>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</si>
  <si>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</si>
  <si>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</si>
  <si>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</si>
  <si>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</si>
  <si>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</si>
  <si>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</si>
  <si>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</si>
  <si>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</si>
  <si>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</si>
  <si>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</si>
  <si>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</si>
  <si>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</si>
  <si>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</si>
  <si>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</si>
  <si>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</si>
  <si>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</si>
  <si>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</si>
  <si>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</si>
  <si>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</si>
  <si>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</si>
  <si>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</si>
  <si>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</si>
  <si>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</si>
  <si>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</si>
  <si>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</si>
  <si>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</si>
  <si>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</si>
  <si>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</si>
  <si>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</si>
  <si>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</si>
  <si>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</si>
  <si>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</si>
  <si>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</si>
  <si>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</si>
  <si>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</si>
  <si>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</si>
  <si>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</si>
  <si>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</si>
  <si>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</si>
  <si>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</si>
  <si>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</si>
  <si>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</si>
  <si>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</si>
  <si>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</si>
  <si>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</si>
  <si>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</si>
  <si>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</si>
  <si>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</si>
  <si>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</si>
  <si>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</si>
  <si>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</si>
  <si>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</si>
  <si>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</si>
  <si>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</si>
  <si>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</si>
  <si>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</si>
  <si>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</si>
  <si>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</si>
  <si>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</si>
  <si>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</si>
  <si>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</si>
  <si>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</si>
  <si>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</si>
  <si>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</si>
  <si>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</si>
  <si>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</si>
  <si>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</si>
  <si>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</si>
  <si>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</si>
  <si>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</si>
  <si>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</si>
  <si>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</si>
  <si>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</si>
  <si>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</si>
  <si>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</si>
  <si>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</si>
  <si>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</si>
  <si>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</si>
  <si>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</si>
  <si>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</si>
  <si>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</si>
  <si>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</si>
  <si>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</si>
  <si>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</si>
  <si>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</si>
  <si>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</si>
  <si>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</si>
  <si>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</si>
  <si>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</si>
  <si>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</si>
  <si>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</si>
  <si>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</si>
  <si>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</si>
  <si>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</si>
  <si>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</si>
  <si>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</si>
  <si>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</si>
  <si>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</si>
  <si>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</si>
  <si>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</si>
  <si>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</si>
  <si>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</si>
  <si>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</si>
  <si>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</si>
  <si>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</si>
  <si>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</si>
  <si>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</si>
  <si>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</si>
  <si>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</si>
  <si>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</si>
  <si>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</si>
  <si>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</si>
  <si>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</si>
  <si>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</si>
  <si>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</si>
  <si>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</si>
  <si>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</si>
  <si>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</si>
  <si>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</si>
  <si>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</si>
  <si>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</si>
  <si>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</si>
  <si>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</si>
  <si>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</si>
  <si>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</si>
  <si>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</si>
  <si>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</si>
  <si>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</si>
  <si>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</si>
  <si>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</si>
  <si>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</si>
  <si>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</si>
  <si>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</si>
  <si>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</si>
  <si>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</si>
  <si>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</si>
  <si>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</si>
  <si>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</si>
  <si>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</si>
  <si>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</si>
  <si>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</si>
  <si>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</si>
  <si>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</si>
  <si>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</si>
  <si>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</si>
  <si>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</si>
  <si>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</si>
  <si>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</si>
  <si>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</si>
  <si>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</si>
  <si>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</si>
  <si>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</si>
  <si>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</si>
  <si>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</si>
  <si>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</si>
  <si>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</si>
  <si>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</si>
  <si>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</si>
  <si>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</si>
  <si>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</si>
  <si>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</si>
  <si>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</si>
  <si>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</si>
  <si>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</si>
  <si>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</si>
  <si>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</si>
  <si>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</si>
  <si>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</si>
  <si>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</si>
  <si>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</si>
  <si>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</si>
  <si>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</si>
  <si>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</si>
  <si>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</si>
  <si>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</si>
  <si>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</si>
  <si>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</si>
  <si>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</si>
  <si>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</si>
  <si>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</si>
  <si>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</si>
  <si>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</si>
  <si>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</si>
  <si>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</si>
  <si>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</si>
  <si>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</si>
  <si>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</si>
  <si>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</si>
  <si>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</si>
  <si>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</si>
  <si>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</si>
  <si>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</si>
  <si>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</si>
  <si>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</si>
  <si>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</si>
  <si>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</si>
  <si>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</si>
  <si>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</si>
  <si>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</si>
  <si>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</si>
  <si>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</si>
  <si>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</si>
  <si>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</si>
  <si>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</si>
  <si>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</si>
  <si>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</si>
  <si>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</si>
  <si>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</si>
  <si>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</si>
  <si>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</si>
  <si>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</si>
  <si>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</si>
  <si>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</si>
  <si>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</si>
  <si>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</si>
  <si>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</si>
  <si>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</si>
  <si>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</si>
  <si>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</si>
  <si>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</si>
  <si>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</si>
  <si>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</si>
  <si>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</si>
  <si>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</si>
  <si>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</si>
  <si>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</si>
  <si>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</si>
  <si>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</si>
  <si>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</si>
  <si>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</si>
  <si>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</si>
  <si>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</si>
  <si>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</si>
  <si>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</si>
  <si>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</si>
  <si>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</si>
  <si>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</si>
  <si>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</si>
  <si>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</si>
  <si>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</si>
  <si>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</si>
  <si>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</si>
  <si>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</si>
  <si>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</si>
  <si>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</si>
  <si>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</si>
  <si>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</si>
  <si>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</si>
  <si>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</si>
  <si>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</si>
  <si>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</si>
  <si>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</si>
  <si>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</si>
  <si>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</si>
  <si>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</si>
  <si>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</si>
  <si>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</si>
  <si>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</si>
  <si>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</si>
  <si>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</si>
  <si>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</si>
  <si>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</si>
  <si>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</si>
  <si>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</si>
  <si>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</si>
  <si>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</si>
  <si>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</si>
  <si>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</si>
  <si>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</si>
  <si>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</si>
  <si>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</si>
  <si>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</si>
  <si>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</si>
  <si>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</si>
  <si>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</si>
  <si>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</si>
  <si>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</si>
  <si>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</si>
  <si>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</si>
  <si>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</si>
  <si>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</si>
  <si>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</si>
  <si>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</si>
  <si>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</si>
  <si>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</si>
  <si>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</si>
  <si>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</si>
  <si>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</si>
  <si>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</si>
  <si>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</si>
  <si>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</si>
  <si>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</si>
  <si>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</si>
  <si>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</si>
  <si>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</si>
  <si>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</si>
  <si>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</si>
  <si>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</si>
  <si>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</si>
  <si>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</si>
  <si>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</si>
  <si>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</si>
  <si>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</si>
  <si>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</si>
  <si>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</si>
  <si>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</si>
  <si>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</si>
  <si>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</si>
  <si>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</si>
  <si>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</si>
  <si>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</si>
  <si>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</si>
  <si>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</si>
  <si>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</si>
  <si>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</si>
  <si>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</si>
  <si>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</si>
  <si>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</si>
  <si>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</si>
  <si>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</si>
  <si>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</si>
  <si>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</si>
  <si>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</si>
  <si>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</si>
  <si>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</si>
  <si>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</si>
  <si>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</si>
  <si>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</si>
  <si>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</si>
  <si>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</si>
  <si>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</si>
  <si>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</si>
  <si>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</si>
  <si>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</si>
  <si>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</si>
  <si>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</si>
  <si>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</si>
  <si>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</si>
  <si>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</si>
  <si>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</si>
  <si>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</si>
  <si>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</si>
  <si>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</si>
  <si>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</si>
  <si>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</si>
  <si>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</si>
  <si>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</si>
  <si>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</si>
  <si>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</si>
  <si>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</si>
  <si>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</si>
  <si>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</si>
  <si>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</si>
  <si>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</si>
  <si>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</si>
  <si>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</si>
  <si>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</si>
  <si>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</si>
  <si>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</si>
  <si>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</si>
  <si>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</si>
  <si>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</si>
  <si>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</si>
  <si>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</si>
  <si>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</si>
  <si>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</si>
  <si>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</si>
  <si>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</si>
  <si>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</si>
  <si>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</si>
  <si>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</si>
  <si>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</si>
  <si>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</si>
  <si>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</si>
  <si>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</si>
  <si>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</si>
  <si>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</si>
  <si>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</si>
  <si>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</si>
  <si>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</si>
  <si>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</si>
  <si>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</si>
  <si>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</si>
  <si>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</si>
  <si>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</si>
  <si>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</si>
  <si>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</si>
  <si>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</si>
  <si>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</si>
  <si>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</si>
  <si>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</si>
  <si>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</si>
  <si>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</si>
  <si>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</si>
  <si>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</si>
  <si>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</si>
  <si>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</si>
  <si>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</si>
  <si>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</si>
  <si>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</si>
  <si>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</si>
  <si>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</si>
  <si>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</si>
  <si>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</si>
  <si>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</si>
  <si>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</si>
  <si>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</si>
  <si>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</si>
  <si>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</si>
  <si>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</si>
  <si>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</si>
  <si>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</si>
  <si>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</si>
  <si>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</si>
  <si>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</si>
  <si>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</si>
  <si>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</si>
  <si>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</si>
  <si>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</si>
  <si>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</si>
  <si>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</si>
  <si>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</si>
  <si>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</si>
  <si>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</si>
  <si>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</si>
  <si>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</si>
  <si>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</si>
  <si>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</si>
  <si>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</si>
  <si>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</si>
  <si>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</si>
  <si>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</si>
  <si>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</si>
  <si>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</si>
  <si>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</si>
  <si>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</si>
  <si>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</si>
  <si>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</si>
  <si>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</si>
  <si>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</si>
  <si>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</si>
  <si>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</si>
  <si>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</si>
  <si>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</si>
  <si>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</si>
  <si>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</si>
  <si>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</si>
  <si>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</si>
  <si>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</si>
  <si>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</si>
  <si>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</si>
  <si>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</si>
  <si>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</si>
  <si>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</si>
  <si>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</si>
  <si>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</si>
  <si>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</si>
  <si>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</si>
  <si>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</si>
  <si>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</si>
  <si>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</si>
  <si>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</si>
  <si>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</si>
  <si>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</si>
  <si>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</si>
  <si>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</si>
  <si>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</si>
  <si>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</si>
  <si>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</si>
  <si>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</si>
  <si>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</si>
  <si>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</si>
  <si>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</si>
  <si>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</si>
  <si>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</si>
  <si>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</si>
  <si>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</si>
  <si>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</si>
  <si>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</si>
  <si>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</si>
  <si>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</si>
  <si>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</si>
  <si>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</si>
  <si>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</si>
  <si>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</si>
  <si>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</si>
  <si>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</si>
  <si>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</si>
  <si>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</si>
  <si>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</si>
  <si>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</si>
  <si>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</si>
  <si>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</si>
  <si>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</si>
  <si>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</si>
  <si>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</si>
  <si>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</si>
  <si>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</si>
  <si>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</si>
  <si>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</si>
  <si>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</si>
  <si>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</si>
  <si>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</si>
  <si>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</si>
  <si>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</si>
  <si>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</si>
  <si>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</si>
  <si>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</si>
  <si>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</si>
  <si>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</si>
  <si>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</si>
  <si>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</si>
  <si>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</si>
  <si>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</si>
  <si>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</si>
  <si>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</si>
  <si>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</si>
  <si>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</si>
  <si>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</si>
  <si>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</si>
  <si>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</si>
  <si>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</si>
  <si>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</si>
  <si>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</si>
  <si>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</si>
  <si>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</si>
  <si>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</si>
  <si>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</si>
  <si>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</si>
  <si>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</si>
  <si>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</si>
  <si>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</si>
  <si>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</si>
  <si>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</si>
  <si>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</si>
  <si>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</si>
  <si>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</si>
  <si>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</si>
  <si>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</si>
  <si>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</si>
  <si>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</si>
  <si>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</si>
  <si>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</si>
  <si>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</si>
  <si>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</si>
  <si>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</si>
  <si>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</si>
  <si>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</si>
  <si>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</si>
  <si>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</si>
  <si>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</si>
  <si>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</si>
  <si>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</si>
  <si>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</si>
  <si>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</si>
  <si>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</si>
  <si>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</si>
  <si>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</si>
  <si>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</si>
  <si>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</si>
  <si>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</si>
  <si>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</si>
  <si>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</si>
  <si>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</si>
  <si>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</si>
  <si>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</si>
  <si>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</si>
  <si>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</si>
  <si>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</si>
  <si>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</si>
  <si>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</si>
  <si>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</si>
  <si>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</si>
  <si>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</si>
  <si>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</si>
  <si>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</si>
  <si>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</si>
  <si>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</si>
  <si>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</si>
  <si>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</si>
  <si>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</si>
  <si>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</si>
  <si>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</si>
  <si>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</si>
  <si>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</si>
  <si>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</si>
  <si>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</si>
  <si>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</si>
  <si>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</si>
  <si>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</si>
  <si>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</si>
  <si>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</si>
  <si>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</si>
  <si>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</si>
  <si>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</si>
  <si>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</si>
  <si>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</si>
  <si>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</si>
  <si>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</si>
  <si>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</si>
  <si>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</si>
  <si>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</si>
  <si>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</si>
  <si>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</si>
  <si>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</si>
  <si>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</si>
  <si>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</si>
  <si>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</si>
  <si>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</si>
  <si>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</si>
  <si>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</si>
  <si>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</si>
  <si>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</si>
  <si>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</si>
  <si>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</si>
  <si>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</si>
  <si>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</si>
  <si>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</si>
  <si>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</si>
  <si>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</si>
  <si>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</si>
  <si>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</si>
  <si>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</si>
  <si>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</si>
  <si>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</si>
  <si>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</si>
  <si>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</si>
  <si>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</si>
  <si>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</si>
  <si>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</si>
  <si>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</si>
  <si>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</si>
  <si>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</si>
  <si>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</si>
  <si>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</si>
  <si>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</si>
  <si>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</si>
  <si>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</si>
  <si>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</si>
  <si>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</si>
  <si>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</si>
  <si>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</si>
  <si>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</si>
  <si>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</si>
  <si>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</si>
  <si>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</si>
  <si>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</si>
  <si>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</si>
  <si>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</si>
  <si>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</si>
  <si>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</si>
  <si>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</si>
  <si>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</si>
  <si>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</si>
  <si>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</si>
  <si>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</si>
  <si>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</si>
  <si>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</si>
  <si>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</si>
  <si>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</si>
  <si>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</si>
  <si>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</si>
  <si>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</si>
  <si>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</si>
  <si>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</si>
  <si>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</si>
  <si>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</si>
  <si>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</si>
  <si>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</si>
  <si>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</si>
  <si>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</si>
  <si>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</si>
  <si>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</si>
  <si>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</si>
  <si>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</si>
  <si>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</si>
  <si>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</si>
  <si>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</si>
  <si>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</si>
  <si>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</si>
  <si>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</si>
  <si>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</si>
  <si>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</si>
  <si>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</si>
  <si>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</si>
  <si>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</si>
  <si>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</si>
  <si>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</si>
  <si>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</si>
  <si>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</si>
  <si>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</si>
  <si>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</si>
  <si>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</si>
  <si>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</si>
  <si>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</si>
  <si>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</si>
  <si>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</si>
  <si>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</si>
  <si>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</si>
  <si>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</si>
  <si>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</si>
  <si>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</si>
  <si>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</si>
  <si>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</si>
  <si>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</si>
  <si>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</si>
  <si>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</si>
  <si>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</si>
  <si>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</si>
  <si>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</si>
  <si>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</si>
  <si>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</si>
  <si>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</si>
  <si>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</si>
  <si>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</si>
  <si>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</si>
  <si>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</si>
  <si>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</si>
  <si>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</si>
  <si>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</si>
  <si>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</si>
  <si>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</si>
  <si>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</si>
  <si>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</si>
  <si>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</si>
  <si>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</si>
  <si>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</si>
  <si>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</si>
  <si>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</si>
  <si>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</si>
  <si>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</si>
  <si>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</si>
  <si>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</si>
  <si>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</si>
  <si>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</si>
  <si>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</si>
  <si>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</si>
  <si>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</si>
  <si>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</si>
  <si>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</si>
  <si>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</si>
  <si>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</si>
  <si>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</si>
  <si>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</si>
  <si>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</si>
  <si>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</si>
  <si>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</si>
  <si>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</si>
  <si>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</si>
  <si>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</si>
  <si>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</si>
  <si>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</si>
  <si>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</si>
  <si>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</si>
  <si>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</si>
  <si>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</si>
  <si>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</si>
  <si>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</si>
  <si>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</si>
  <si>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</si>
  <si>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</si>
  <si>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</si>
  <si>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</si>
  <si>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</si>
  <si>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</si>
  <si>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</si>
  <si>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</si>
  <si>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</si>
  <si>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</si>
  <si>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</si>
  <si>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</si>
  <si>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</si>
  <si>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</si>
  <si>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</si>
  <si>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</si>
  <si>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</si>
  <si>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</si>
  <si>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</si>
  <si>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</si>
  <si>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</si>
  <si>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</si>
  <si>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</si>
  <si>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</si>
  <si>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</si>
  <si>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</si>
  <si>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</si>
  <si>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</si>
  <si>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</si>
  <si>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</si>
  <si>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</si>
  <si>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</si>
  <si>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</si>
  <si>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</si>
  <si>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</si>
  <si>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</si>
  <si>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</si>
  <si>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</si>
  <si>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</si>
  <si>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</si>
  <si>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</si>
  <si>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</si>
  <si>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</si>
  <si>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</si>
  <si>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</si>
  <si>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</si>
  <si>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</si>
  <si>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</si>
  <si>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</si>
  <si>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</si>
  <si>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</si>
  <si>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</si>
  <si>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</si>
  <si>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</si>
  <si>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</si>
  <si>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</si>
  <si>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</si>
  <si>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</si>
  <si>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</si>
  <si>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</si>
  <si>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</si>
  <si>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</si>
  <si>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</si>
  <si>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</si>
  <si>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</si>
  <si>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</si>
  <si>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</si>
  <si>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</si>
  <si>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</si>
  <si>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</si>
  <si>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</si>
  <si>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</si>
  <si>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</si>
  <si>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</si>
  <si>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</si>
  <si>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</si>
  <si>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</si>
  <si>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</si>
  <si>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</si>
  <si>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</si>
  <si>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</si>
  <si>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</si>
  <si>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</si>
  <si>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</si>
  <si>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</si>
  <si>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</si>
  <si>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</si>
  <si>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</si>
  <si>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</si>
  <si>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</si>
  <si>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</si>
  <si>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</si>
  <si>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</si>
  <si>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</si>
  <si>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</si>
  <si>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</si>
  <si>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</si>
  <si>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</si>
  <si>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</si>
  <si>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</si>
  <si>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</si>
  <si>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</si>
  <si>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</si>
  <si>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</si>
  <si>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</si>
  <si>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</si>
  <si>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</si>
  <si>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</si>
  <si>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</si>
  <si>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</si>
  <si>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</si>
  <si>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</si>
  <si>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</si>
  <si>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</si>
  <si>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</si>
  <si>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</si>
  <si>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</si>
  <si>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</si>
  <si>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</si>
  <si>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</si>
  <si>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</si>
  <si>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</si>
  <si>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</si>
  <si>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</si>
  <si>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</si>
  <si>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</si>
  <si>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</si>
  <si>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</si>
  <si>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</si>
  <si>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</si>
  <si>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</si>
  <si>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</si>
  <si>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</si>
  <si>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</si>
  <si>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</si>
  <si>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</si>
  <si>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</si>
  <si>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</si>
  <si>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</si>
  <si>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</si>
  <si>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</si>
  <si>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</si>
  <si>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</si>
  <si>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</si>
  <si>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</si>
  <si>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</si>
  <si>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</si>
  <si>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</si>
  <si>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</si>
  <si>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</si>
  <si>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</si>
  <si>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</si>
  <si>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</si>
  <si>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</si>
  <si>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</si>
  <si>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</si>
  <si>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</si>
  <si>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</si>
  <si>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</si>
  <si>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</si>
  <si>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</si>
  <si>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</si>
  <si>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</si>
  <si>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</si>
  <si>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</si>
  <si>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</si>
  <si>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</si>
  <si>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</si>
  <si>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</si>
  <si>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</si>
  <si>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</si>
  <si>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</si>
  <si>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</si>
  <si>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</si>
  <si>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</si>
  <si>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</si>
  <si>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</si>
  <si>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</si>
  <si>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</si>
  <si>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</si>
  <si>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</si>
  <si>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</si>
  <si>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</si>
  <si>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</si>
  <si>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</si>
  <si>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</si>
  <si>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</si>
  <si>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</si>
  <si>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</si>
  <si>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</si>
  <si>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</si>
  <si>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</si>
  <si>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</si>
  <si>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</si>
  <si>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</si>
  <si>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</si>
  <si>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</si>
  <si>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</si>
  <si>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</si>
  <si>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</si>
  <si>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</si>
  <si>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</si>
  <si>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</si>
  <si>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</si>
  <si>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</si>
  <si>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</si>
  <si>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</si>
  <si>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</si>
  <si>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</si>
  <si>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</si>
  <si>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</si>
  <si>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</si>
  <si>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</si>
  <si>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</si>
  <si>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</si>
  <si>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</si>
  <si>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</si>
  <si>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</si>
  <si>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</si>
  <si>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</si>
  <si>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</si>
  <si>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</si>
  <si>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</si>
  <si>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</si>
  <si>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</si>
  <si>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</si>
  <si>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</si>
  <si>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</si>
  <si>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</si>
  <si>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</si>
  <si>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</si>
  <si>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</si>
  <si>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</si>
  <si>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</si>
  <si>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</si>
  <si>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</si>
  <si>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</si>
  <si>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</si>
  <si>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</si>
  <si>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</si>
  <si>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</si>
  <si>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</si>
  <si>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</si>
  <si>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</si>
  <si>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</si>
  <si>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</si>
  <si>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</si>
  <si>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</si>
  <si>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</si>
  <si>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</si>
  <si>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</si>
  <si>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</si>
  <si>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</si>
  <si>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</si>
  <si>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</si>
  <si>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</si>
  <si>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</si>
  <si>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</si>
  <si>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</si>
  <si>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</si>
  <si>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</si>
  <si>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</si>
  <si>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</si>
  <si>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</si>
  <si>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</si>
  <si>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</si>
  <si>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</si>
  <si>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</si>
  <si>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</si>
  <si>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</si>
  <si>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</si>
  <si>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</si>
  <si>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</si>
  <si>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</si>
  <si>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</si>
  <si>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</si>
  <si>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</si>
  <si>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</si>
  <si>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</si>
  <si>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</si>
  <si>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</si>
  <si>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</si>
  <si>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</si>
  <si>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</si>
  <si>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</si>
  <si>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</si>
  <si>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</si>
  <si>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</si>
  <si>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</si>
  <si>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</si>
  <si>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</si>
  <si>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</si>
  <si>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</si>
  <si>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</si>
  <si>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</si>
  <si>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</si>
  <si>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</si>
  <si>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</si>
  <si>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</si>
  <si>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</si>
  <si>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</si>
  <si>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</si>
  <si>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</si>
  <si>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</si>
  <si>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</si>
  <si>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</si>
  <si>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</si>
  <si>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</si>
  <si>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</si>
  <si>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</si>
  <si>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</si>
  <si>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</si>
  <si>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</si>
  <si>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</si>
  <si>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</si>
  <si>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</si>
  <si>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</si>
  <si>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</si>
  <si>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</si>
  <si>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</si>
  <si>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</si>
  <si>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</si>
  <si>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</si>
  <si>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</si>
  <si>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</si>
  <si>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</si>
  <si>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</si>
  <si>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</si>
  <si>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</si>
  <si>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</si>
  <si>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</si>
  <si>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</si>
  <si>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</si>
  <si>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</si>
  <si>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</si>
  <si>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</si>
  <si>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</si>
  <si>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</si>
  <si>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</si>
  <si>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</si>
  <si>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</si>
  <si>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</si>
  <si>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</si>
  <si>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</si>
  <si>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</si>
  <si>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</si>
  <si>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</si>
  <si>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</si>
  <si>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</si>
  <si>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</si>
  <si>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</si>
  <si>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</si>
  <si>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</si>
  <si>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</si>
  <si>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</si>
  <si>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</si>
  <si>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</si>
  <si>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</si>
  <si>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</si>
  <si>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</si>
  <si>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</si>
  <si>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</si>
  <si>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</si>
  <si>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</si>
  <si>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</si>
  <si>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</si>
  <si>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</si>
  <si>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</si>
  <si>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</si>
  <si>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</si>
  <si>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</si>
  <si>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</si>
  <si>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</si>
  <si>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</si>
  <si>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</si>
  <si>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</si>
  <si>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</si>
  <si>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</si>
  <si>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</si>
  <si>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</si>
  <si>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</si>
  <si>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</si>
  <si>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</si>
  <si>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</si>
  <si>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</si>
  <si>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</si>
  <si>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</si>
  <si>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</si>
  <si>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</si>
  <si>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</si>
  <si>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</si>
  <si>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</si>
  <si>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</si>
  <si>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</si>
  <si>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</si>
  <si>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</si>
  <si>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</si>
  <si>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</si>
  <si>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</si>
  <si>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</si>
  <si>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</si>
  <si>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</si>
  <si>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</si>
  <si>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</si>
  <si>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</si>
  <si>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</si>
  <si>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</si>
  <si>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</si>
  <si>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</si>
  <si>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</si>
  <si>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</si>
  <si>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</si>
  <si>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</si>
  <si>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</si>
  <si>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</si>
  <si>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</si>
  <si>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</si>
  <si>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</si>
  <si>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</si>
  <si>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</si>
  <si>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</si>
  <si>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</si>
  <si>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</si>
  <si>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</si>
  <si>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</si>
  <si>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</si>
  <si>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</si>
  <si>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</si>
  <si>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</si>
  <si>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</si>
  <si>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</si>
  <si>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</si>
  <si>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</si>
  <si>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</si>
  <si>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</si>
  <si>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</si>
  <si>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</si>
  <si>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</si>
  <si>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</si>
  <si>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</si>
  <si>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</si>
  <si>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</si>
  <si>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</si>
  <si>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</si>
  <si>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</si>
  <si>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</si>
  <si>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</si>
  <si>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</si>
  <si>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</si>
  <si>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</si>
  <si>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</si>
  <si>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</si>
  <si>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</si>
  <si>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</si>
  <si>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</si>
  <si>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</si>
  <si>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</si>
  <si>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</si>
  <si>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</si>
  <si>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</si>
  <si>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</si>
  <si>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</si>
  <si>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</si>
  <si>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</si>
  <si>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</si>
  <si>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</si>
  <si>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</si>
  <si>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</si>
  <si>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</si>
  <si>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</si>
  <si>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</si>
  <si>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</si>
  <si>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</si>
  <si>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</si>
  <si>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</si>
  <si>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</si>
  <si>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</si>
  <si>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</si>
  <si>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</si>
  <si>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</si>
  <si>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</si>
  <si>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</si>
  <si>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</si>
  <si>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</si>
  <si>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</si>
  <si>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</si>
  <si>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</si>
  <si>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</si>
  <si>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</si>
  <si>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</si>
  <si>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</si>
  <si>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</si>
  <si>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</si>
  <si>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</si>
  <si>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</si>
  <si>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</si>
  <si>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</si>
  <si>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</si>
  <si>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</si>
  <si>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</si>
  <si>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</si>
  <si>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</si>
  <si>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</si>
  <si>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</si>
  <si>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</si>
  <si>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</si>
  <si>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</si>
  <si>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</si>
  <si>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</si>
  <si>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</si>
  <si>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</si>
  <si>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</si>
  <si>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</si>
  <si>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</si>
  <si>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</si>
  <si>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</si>
  <si>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</si>
  <si>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</si>
  <si>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</si>
  <si>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</si>
  <si>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</si>
  <si>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</si>
  <si>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</si>
  <si>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</si>
  <si>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</si>
  <si>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</si>
  <si>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</si>
  <si>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</si>
  <si>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</si>
  <si>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</si>
  <si>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</si>
  <si>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</si>
  <si>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</si>
  <si>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</si>
  <si>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</si>
  <si>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</si>
  <si>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</si>
  <si>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</si>
  <si>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</si>
  <si>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</si>
  <si>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</si>
  <si>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</si>
  <si>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</si>
  <si>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</si>
  <si>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</si>
  <si>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</si>
  <si>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</si>
  <si>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</si>
  <si>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</si>
  <si>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</si>
  <si>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</si>
  <si>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</si>
  <si>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</si>
  <si>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</si>
  <si>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</si>
  <si>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</si>
  <si>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</si>
  <si>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</si>
  <si>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</si>
  <si>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</si>
  <si>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</si>
  <si>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</si>
  <si>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</si>
  <si>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</si>
  <si>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</si>
  <si>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</si>
  <si>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</si>
  <si>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</si>
  <si>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</si>
  <si>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</si>
  <si>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</si>
  <si>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</si>
  <si>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</si>
  <si>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</si>
  <si>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</si>
  <si>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</si>
  <si>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</si>
  <si>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</si>
  <si>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</si>
  <si>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</si>
  <si>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</si>
  <si>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</si>
  <si>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</si>
  <si>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</si>
  <si>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</si>
  <si>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</si>
  <si>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</si>
  <si>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</si>
  <si>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</si>
  <si>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</si>
  <si>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</si>
  <si>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</si>
  <si>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</si>
  <si>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</si>
  <si>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</si>
  <si>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</si>
  <si>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</si>
  <si>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</si>
  <si>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</si>
  <si>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</si>
  <si>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</si>
  <si>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</si>
  <si>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</si>
  <si>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</si>
  <si>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</si>
  <si>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</si>
  <si>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</si>
  <si>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</si>
  <si>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</si>
  <si>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</si>
  <si>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</si>
  <si>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</si>
  <si>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</si>
  <si>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</si>
  <si>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</si>
  <si>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</si>
  <si>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</si>
  <si>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</si>
  <si>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</si>
  <si>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</si>
  <si>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</si>
  <si>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</si>
  <si>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</si>
  <si>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</si>
  <si>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</si>
  <si>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</si>
  <si>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</si>
  <si>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</si>
  <si>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</si>
  <si>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</si>
  <si>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</si>
  <si>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</si>
  <si>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</si>
  <si>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</si>
  <si>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</si>
  <si>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</si>
  <si>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</si>
  <si>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</si>
  <si>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</si>
  <si>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</si>
  <si>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</si>
  <si>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</si>
  <si>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</si>
  <si>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</si>
  <si>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</si>
  <si>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</si>
  <si>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</si>
  <si>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</si>
  <si>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</si>
  <si>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</si>
  <si>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</si>
  <si>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</si>
  <si>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</si>
  <si>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</si>
  <si>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</si>
  <si>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</si>
  <si>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</si>
  <si>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</si>
  <si>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</si>
  <si>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</si>
  <si>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</si>
  <si>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</si>
  <si>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</si>
  <si>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</si>
  <si>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</si>
  <si>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</si>
  <si>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</si>
  <si>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</si>
  <si>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</si>
  <si>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</si>
  <si>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</si>
  <si>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</si>
  <si>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</si>
  <si>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</si>
  <si>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</si>
  <si>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</si>
  <si>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</si>
  <si>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</si>
  <si>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</si>
  <si>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</si>
  <si>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</si>
  <si>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</si>
  <si>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</si>
  <si>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</si>
  <si>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</si>
  <si>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</si>
  <si>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</si>
  <si>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</si>
  <si>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</si>
  <si>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</si>
  <si>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</si>
  <si>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</si>
  <si>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</si>
  <si>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</si>
  <si>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</si>
  <si>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</si>
  <si>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</si>
  <si>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</si>
  <si>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</si>
  <si>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</si>
  <si>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</si>
  <si>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</si>
  <si>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</si>
  <si>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</si>
  <si>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</si>
  <si>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</si>
  <si>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</si>
  <si>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</si>
  <si>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</si>
  <si>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</si>
  <si>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</si>
  <si>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</si>
  <si>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</si>
  <si>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</si>
  <si>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</si>
  <si>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</si>
  <si>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</si>
  <si>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</si>
  <si>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</si>
  <si>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</si>
  <si>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</si>
  <si>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</si>
  <si>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</si>
  <si>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</si>
  <si>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</si>
  <si>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</si>
  <si>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</si>
  <si>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</si>
  <si>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</si>
  <si>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</si>
  <si>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</si>
  <si>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</si>
  <si>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</si>
  <si>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</si>
  <si>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</si>
  <si>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</si>
  <si>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</si>
  <si>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</si>
  <si>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</si>
  <si>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</si>
  <si>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</si>
  <si>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</si>
  <si>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</si>
  <si>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</si>
  <si>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</si>
  <si>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</si>
  <si>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</si>
  <si>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</si>
  <si>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</si>
  <si>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</si>
  <si>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</si>
  <si>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</si>
  <si>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</si>
  <si>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</si>
  <si>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</si>
  <si>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</si>
  <si>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</si>
  <si>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</si>
  <si>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</si>
  <si>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</si>
  <si>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</si>
  <si>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</si>
  <si>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</si>
  <si>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</si>
  <si>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</si>
  <si>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</si>
  <si>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</si>
  <si>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</si>
  <si>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</si>
  <si>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</si>
  <si>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</si>
  <si>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</si>
  <si>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</si>
  <si>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</si>
  <si>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</si>
  <si>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</si>
  <si>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</si>
  <si>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</si>
  <si>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</si>
  <si>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</si>
  <si>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</si>
  <si>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</si>
  <si>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</si>
  <si>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</si>
  <si>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</si>
  <si>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</si>
  <si>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</si>
  <si>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</si>
  <si>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</si>
  <si>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</si>
  <si>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</si>
  <si>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</si>
  <si>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</si>
  <si>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</si>
  <si>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</si>
  <si>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</si>
  <si>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</si>
  <si>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</si>
  <si>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</si>
  <si>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</si>
  <si>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</si>
  <si>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</si>
  <si>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</si>
  <si>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</si>
  <si>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</si>
  <si>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</si>
  <si>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</si>
  <si>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</si>
  <si>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</si>
  <si>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</si>
  <si>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</si>
  <si>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</si>
  <si>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</si>
  <si>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</si>
  <si>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</si>
  <si>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</si>
  <si>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</si>
  <si>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</si>
  <si>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</si>
  <si>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</si>
  <si>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</si>
  <si>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</si>
  <si>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</si>
  <si>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</si>
  <si>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</si>
  <si>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</si>
  <si>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</si>
  <si>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</si>
  <si>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</si>
  <si>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</si>
  <si>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</si>
  <si>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</si>
  <si>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</si>
  <si>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</si>
  <si>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</si>
  <si>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</si>
  <si>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</si>
  <si>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</si>
  <si>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</si>
  <si>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</si>
  <si>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</si>
  <si>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</si>
  <si>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</si>
  <si>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</si>
  <si>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</si>
  <si>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</si>
  <si>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</si>
  <si>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</si>
  <si>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</si>
  <si>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</si>
  <si>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</si>
  <si>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</si>
  <si>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</si>
  <si>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</si>
  <si>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</si>
  <si>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</si>
  <si>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</si>
  <si>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</si>
  <si>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</si>
  <si>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</si>
  <si>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</si>
  <si>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</si>
  <si>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</si>
  <si>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</si>
  <si>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</si>
  <si>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</si>
  <si>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</si>
  <si>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</si>
  <si>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</si>
  <si>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</si>
  <si>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</si>
  <si>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</si>
  <si>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</si>
  <si>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</si>
  <si>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</si>
  <si>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</si>
  <si>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</si>
  <si>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</si>
  <si>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</si>
  <si>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</si>
  <si>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</si>
  <si>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</si>
  <si>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</si>
  <si>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</si>
  <si>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</si>
  <si>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</si>
  <si>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</si>
  <si>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</si>
  <si>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</si>
  <si>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</si>
  <si>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</si>
  <si>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</si>
  <si>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</si>
  <si>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</si>
  <si>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</si>
  <si>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</si>
  <si>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</si>
  <si>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</si>
  <si>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</si>
  <si>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</si>
  <si>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</si>
  <si>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</si>
  <si>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</si>
  <si>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</si>
  <si>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</si>
  <si>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</si>
  <si>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</si>
  <si>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</si>
  <si>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</si>
  <si>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</si>
  <si>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</si>
  <si>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</si>
  <si>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</si>
  <si>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</si>
  <si>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</si>
  <si>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</si>
  <si>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</si>
  <si>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</si>
  <si>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</si>
  <si>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</si>
  <si>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</si>
  <si>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</si>
  <si>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</si>
  <si>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</si>
  <si>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</si>
  <si>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</si>
  <si>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</si>
  <si>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</si>
  <si>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</si>
  <si>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</si>
  <si>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</si>
  <si>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</si>
  <si>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</si>
  <si>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</si>
  <si>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</si>
  <si>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</si>
  <si>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</si>
  <si>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</si>
  <si>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</si>
  <si>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</si>
  <si>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</si>
  <si>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</si>
  <si>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</si>
  <si>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</si>
  <si>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</si>
  <si>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</si>
  <si>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</si>
  <si>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</si>
  <si>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</si>
  <si>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</si>
  <si>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</si>
  <si>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</si>
  <si>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</si>
  <si>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</si>
  <si>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</si>
  <si>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</si>
  <si>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</si>
  <si>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</si>
  <si>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</si>
  <si>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</si>
  <si>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</si>
  <si>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</si>
  <si>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</si>
  <si>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</si>
  <si>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</si>
  <si>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</si>
  <si>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</si>
  <si>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</si>
  <si>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</si>
  <si>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</si>
  <si>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</si>
  <si>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</si>
  <si>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</si>
  <si>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</si>
  <si>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</si>
  <si>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</si>
  <si>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</si>
  <si>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</si>
  <si>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</si>
  <si>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</si>
  <si>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</si>
  <si>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</si>
  <si>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</si>
  <si>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</si>
  <si>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</si>
  <si>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</si>
  <si>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</si>
  <si>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</si>
  <si>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</si>
  <si>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</si>
  <si>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</si>
  <si>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</si>
  <si>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</si>
  <si>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</si>
  <si>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</si>
  <si>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</si>
  <si>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</si>
  <si>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</si>
  <si>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</si>
  <si>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</si>
  <si>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</si>
  <si>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</si>
  <si>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</si>
  <si>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</si>
  <si>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</si>
  <si>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</si>
  <si>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</si>
  <si>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</si>
  <si>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</si>
  <si>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</si>
  <si>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</si>
  <si>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</si>
  <si>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</si>
  <si>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</si>
  <si>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</si>
  <si>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</si>
  <si>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</si>
  <si>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</si>
  <si>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</si>
  <si>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</si>
  <si>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</si>
  <si>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</si>
  <si>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</si>
  <si>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</si>
  <si>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</si>
  <si>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</si>
  <si>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</si>
  <si>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</si>
  <si>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</si>
  <si>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</si>
  <si>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</si>
  <si>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</si>
  <si>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</si>
  <si>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</si>
  <si>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</si>
  <si>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</si>
  <si>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</si>
  <si>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</si>
  <si>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</si>
  <si>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</si>
  <si>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</si>
  <si>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</si>
  <si>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</si>
  <si>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</si>
  <si>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</si>
  <si>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</si>
  <si>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</si>
  <si>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</si>
  <si>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</si>
  <si>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</si>
  <si>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</si>
  <si>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</si>
  <si>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</si>
  <si>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</si>
  <si>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</si>
  <si>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</si>
  <si>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</si>
  <si>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</si>
  <si>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</si>
  <si>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</si>
  <si>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</si>
  <si>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</si>
  <si>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</si>
  <si>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</si>
  <si>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</si>
  <si>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</si>
  <si>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</si>
  <si>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</si>
  <si>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</si>
  <si>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</si>
  <si>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</si>
  <si>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</si>
  <si>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</si>
  <si>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</si>
  <si>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</si>
  <si>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</si>
  <si>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</si>
  <si>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</si>
  <si>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</si>
  <si>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</si>
  <si>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</si>
  <si>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</si>
  <si>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</si>
  <si>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</si>
  <si>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</si>
  <si>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</si>
  <si>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</si>
  <si>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</si>
  <si>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</si>
  <si>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</si>
  <si>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</si>
  <si>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</si>
  <si>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</si>
  <si>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</si>
  <si>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</si>
  <si>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</si>
  <si>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</si>
  <si>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</si>
  <si>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</si>
  <si>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</si>
  <si>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</si>
  <si>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</si>
  <si>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</si>
  <si>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</si>
  <si>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</si>
  <si>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</si>
  <si>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</si>
  <si>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</si>
  <si>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</si>
  <si>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</si>
  <si>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</si>
  <si>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</si>
  <si>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</si>
  <si>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</si>
  <si>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</si>
  <si>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</si>
  <si>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</si>
  <si>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</si>
  <si>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</si>
  <si>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</si>
  <si>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</si>
  <si>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</si>
  <si>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</si>
  <si>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</si>
  <si>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</si>
  <si>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</si>
  <si>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</si>
  <si>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</si>
  <si>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</si>
  <si>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</si>
  <si>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</si>
  <si>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</si>
  <si>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</si>
  <si>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</si>
  <si>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</si>
  <si>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</si>
  <si>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</si>
  <si>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</si>
  <si>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</si>
  <si>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</si>
  <si>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</si>
  <si>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</si>
  <si>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</si>
  <si>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</si>
  <si>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</si>
  <si>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</si>
  <si>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</si>
  <si>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</si>
  <si>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</si>
  <si>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</si>
  <si>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</si>
  <si>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</si>
  <si>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</si>
  <si>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</si>
  <si>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</si>
  <si>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</si>
  <si>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</si>
  <si>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</si>
  <si>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</si>
  <si>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</si>
  <si>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</si>
  <si>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</si>
  <si>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</si>
  <si>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</si>
  <si>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</si>
  <si>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</si>
  <si>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</si>
  <si>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</si>
  <si>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</si>
  <si>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</si>
  <si>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</si>
  <si>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</si>
  <si>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</si>
  <si>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</si>
  <si>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</si>
  <si>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</si>
  <si>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</si>
  <si>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</si>
  <si>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</si>
  <si>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</si>
  <si>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</si>
  <si>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</si>
  <si>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</si>
  <si>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</si>
  <si>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</si>
  <si>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</si>
  <si>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</si>
  <si>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</si>
  <si>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</si>
  <si>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</si>
  <si>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</si>
  <si>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</si>
  <si>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</si>
  <si>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</si>
  <si>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</si>
  <si>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</si>
  <si>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</si>
  <si>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</si>
  <si>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</si>
  <si>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</si>
  <si>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</si>
  <si>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</si>
  <si>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</si>
  <si>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</si>
  <si>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</si>
  <si>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</si>
  <si>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</si>
  <si>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</si>
  <si>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</si>
  <si>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</si>
  <si>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</si>
  <si>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</si>
  <si>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</si>
  <si>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</si>
  <si>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</si>
  <si>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</si>
  <si>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</si>
  <si>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</si>
  <si>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</si>
  <si>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</si>
  <si>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</si>
  <si>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</si>
  <si>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</si>
  <si>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</si>
  <si>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</si>
  <si>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</si>
  <si>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</si>
  <si>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</si>
  <si>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</si>
  <si>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</si>
  <si>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</si>
  <si>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</si>
  <si>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</si>
  <si>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</si>
  <si>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</si>
  <si>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</si>
  <si>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</si>
  <si>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</si>
  <si>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</si>
  <si>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</si>
  <si>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</si>
  <si>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</si>
  <si>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</si>
  <si>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</si>
  <si>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</si>
  <si>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</si>
  <si>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</si>
  <si>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</si>
  <si>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</si>
  <si>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</si>
  <si>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</si>
  <si>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</si>
  <si>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</si>
  <si>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</si>
  <si>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</si>
  <si>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</si>
  <si>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</si>
  <si>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</si>
  <si>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</si>
  <si>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</si>
  <si>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</si>
  <si>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</si>
  <si>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</si>
  <si>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</si>
  <si>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</si>
  <si>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</si>
  <si>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</si>
  <si>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</si>
  <si>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</si>
  <si>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</si>
  <si>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</si>
  <si>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</si>
  <si>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</si>
  <si>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</si>
  <si>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</si>
  <si>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</si>
  <si>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</si>
  <si>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</si>
  <si>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</si>
  <si>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</si>
  <si>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</si>
  <si>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</si>
  <si>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</si>
  <si>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</si>
  <si>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</si>
  <si>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</si>
  <si>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</si>
  <si>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</si>
  <si>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</si>
  <si>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</si>
  <si>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</si>
  <si>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</si>
  <si>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</si>
  <si>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</si>
  <si>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</si>
  <si>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</si>
  <si>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</si>
  <si>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</si>
  <si>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</si>
  <si>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</si>
  <si>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</si>
  <si>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</si>
  <si>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</si>
  <si>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</si>
  <si>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</si>
  <si>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</si>
  <si>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</si>
  <si>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</si>
  <si>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</si>
  <si>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</si>
  <si>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</si>
  <si>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</si>
  <si>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</si>
  <si>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</si>
  <si>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</si>
  <si>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</si>
  <si>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</si>
  <si>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</si>
  <si>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</si>
  <si>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</si>
  <si>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</si>
  <si>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</si>
  <si>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</si>
  <si>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</si>
  <si>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</si>
  <si>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</si>
  <si>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</si>
  <si>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</si>
  <si>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</si>
  <si>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</si>
  <si>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</si>
  <si>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</si>
  <si>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</si>
  <si>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</si>
  <si>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</si>
  <si>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</si>
  <si>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</si>
  <si>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</si>
  <si>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</si>
  <si>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</si>
  <si>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</si>
  <si>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</si>
  <si>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</si>
  <si>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</si>
  <si>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</si>
  <si>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</si>
  <si>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</si>
  <si>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</si>
  <si>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</si>
  <si>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</si>
  <si>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</si>
  <si>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</si>
  <si>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</si>
  <si>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</si>
  <si>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</si>
  <si>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</si>
  <si>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</si>
  <si>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</si>
  <si>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</si>
  <si>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</si>
  <si>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</si>
  <si>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</si>
  <si>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</si>
  <si>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</si>
  <si>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</si>
  <si>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</si>
  <si>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</si>
  <si>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</si>
  <si>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</si>
  <si>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</si>
  <si>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</si>
  <si>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</si>
  <si>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</si>
  <si>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</si>
  <si>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</si>
  <si>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</si>
  <si>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</si>
  <si>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</si>
  <si>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</si>
  <si>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</si>
  <si>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</si>
  <si>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</si>
  <si>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</si>
  <si>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</si>
  <si>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</si>
  <si>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</si>
  <si>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</si>
  <si>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</si>
  <si>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</si>
  <si>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</si>
  <si>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</si>
  <si>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</si>
  <si>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</si>
  <si>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</si>
  <si>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</si>
  <si>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</si>
  <si>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</si>
  <si>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</si>
  <si>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</si>
  <si>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</si>
  <si>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</si>
  <si>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</si>
  <si>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</si>
  <si>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</si>
  <si>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</si>
  <si>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</si>
  <si>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</si>
  <si>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</si>
  <si>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</si>
  <si>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</si>
  <si>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</si>
  <si>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</si>
  <si>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</si>
  <si>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</si>
  <si>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</si>
  <si>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</si>
  <si>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</si>
  <si>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</si>
  <si>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</si>
  <si>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</si>
  <si>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</si>
  <si>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</si>
  <si>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</si>
  <si>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</si>
  <si>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</si>
  <si>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</si>
  <si>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</si>
  <si>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</si>
  <si>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</si>
  <si>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</si>
  <si>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</si>
  <si>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</si>
  <si>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</si>
  <si>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</si>
  <si>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</si>
  <si>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</si>
  <si>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</si>
  <si>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</si>
  <si>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</si>
  <si>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</si>
  <si>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</si>
  <si>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</si>
  <si>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</si>
  <si>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</si>
  <si>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</si>
  <si>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</si>
  <si>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</si>
  <si>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</si>
  <si>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</si>
  <si>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</si>
  <si>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</si>
  <si>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</si>
  <si>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</si>
  <si>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</si>
  <si>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</si>
  <si>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</si>
  <si>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</si>
  <si>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</si>
  <si>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</si>
  <si>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</si>
  <si>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</si>
  <si>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</si>
  <si>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</si>
  <si>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</si>
  <si>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</si>
  <si>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</si>
  <si>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</si>
  <si>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</si>
  <si>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</si>
  <si>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</si>
  <si>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</si>
  <si>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</si>
  <si>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</si>
  <si>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</si>
  <si>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</si>
  <si>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</si>
  <si>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</si>
  <si>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</si>
  <si>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</si>
  <si>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</si>
  <si>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</si>
  <si>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</si>
  <si>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</si>
  <si>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</si>
  <si>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</si>
  <si>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</si>
  <si>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</si>
  <si>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</si>
  <si>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</si>
  <si>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</si>
  <si>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</si>
  <si>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</si>
  <si>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</si>
  <si>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</si>
  <si>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</si>
  <si>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</si>
  <si>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</si>
  <si>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</si>
  <si>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</si>
  <si>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</si>
  <si>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</si>
  <si>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</si>
  <si>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</si>
  <si>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</si>
  <si>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</si>
  <si>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</si>
  <si>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</si>
  <si>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</si>
  <si>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</si>
  <si>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</si>
  <si>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</si>
  <si>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</si>
  <si>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</si>
  <si>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</si>
  <si>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</si>
  <si>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</si>
  <si>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</si>
  <si>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</si>
  <si>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</si>
  <si>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</si>
  <si>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</si>
  <si>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</si>
  <si>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</si>
  <si>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</si>
  <si>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</si>
  <si>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</si>
  <si>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</si>
  <si>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</si>
  <si>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</si>
  <si>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</si>
  <si>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</si>
  <si>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</si>
  <si>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</si>
  <si>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</si>
  <si>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</si>
  <si>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</si>
  <si>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</si>
  <si>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</si>
  <si>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</si>
  <si>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</si>
  <si>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</si>
  <si>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</si>
  <si>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</si>
  <si>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</si>
  <si>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</si>
  <si>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</si>
  <si>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</si>
  <si>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</si>
  <si>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</si>
  <si>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</si>
  <si>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</si>
  <si>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</si>
  <si>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</si>
  <si>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</si>
  <si>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</si>
  <si>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</si>
  <si>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</si>
  <si>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</si>
  <si>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</si>
  <si>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</si>
  <si>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</si>
  <si>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</si>
  <si>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</si>
  <si>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</si>
  <si>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</si>
  <si>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</si>
  <si>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</si>
  <si>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</si>
  <si>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</si>
  <si>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</si>
  <si>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</si>
  <si>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</si>
  <si>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</si>
  <si>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</si>
  <si>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</si>
  <si>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</si>
  <si>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</si>
  <si>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</si>
  <si>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</si>
  <si>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</si>
  <si>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</si>
  <si>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</si>
  <si>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</si>
  <si>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</si>
  <si>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</si>
  <si>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</si>
  <si>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</si>
  <si>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</si>
  <si>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</si>
  <si>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</si>
  <si>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</si>
  <si>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</si>
  <si>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</si>
  <si>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</si>
  <si>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</si>
  <si>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</si>
  <si>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</si>
  <si>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</si>
  <si>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</si>
  <si>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</si>
  <si>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</si>
  <si>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</si>
  <si>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</si>
  <si>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</si>
  <si>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</si>
  <si>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</si>
  <si>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</si>
  <si>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</si>
  <si>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</si>
  <si>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</si>
  <si>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</si>
  <si>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</si>
  <si>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</si>
  <si>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</si>
  <si>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</si>
  <si>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</si>
  <si>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</si>
  <si>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</si>
  <si>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</si>
  <si>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</si>
  <si>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</si>
  <si>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</si>
  <si>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</si>
  <si>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</si>
  <si>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</si>
  <si>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</si>
  <si>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</si>
  <si>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</si>
  <si>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</si>
  <si>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</si>
  <si>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</si>
  <si>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</si>
  <si>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</si>
  <si>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</si>
  <si>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</si>
  <si>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</si>
  <si>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</si>
  <si>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</si>
  <si>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</si>
  <si>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</si>
  <si>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</si>
  <si>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</si>
  <si>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</si>
  <si>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</si>
  <si>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</si>
  <si>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</si>
  <si>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</si>
  <si>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</si>
  <si>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</si>
  <si>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</si>
  <si>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</si>
  <si>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</si>
  <si>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</si>
  <si>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</si>
  <si>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</si>
  <si>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</si>
  <si>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</si>
  <si>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</si>
  <si>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</si>
  <si>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</si>
  <si>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</si>
  <si>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</si>
  <si>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</si>
  <si>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</si>
  <si>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</si>
  <si>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</si>
  <si>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</si>
  <si>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</si>
  <si>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</si>
  <si>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</si>
  <si>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</si>
  <si>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</si>
  <si>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</si>
  <si>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</si>
  <si>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</si>
  <si>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</si>
  <si>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</si>
  <si>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</si>
  <si>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</si>
  <si>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</si>
  <si>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</si>
  <si>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</si>
  <si>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</si>
  <si>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</si>
  <si>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</si>
  <si>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</si>
  <si>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</si>
  <si>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</si>
  <si>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</si>
  <si>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</si>
  <si>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</si>
  <si>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</si>
  <si>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</si>
  <si>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</si>
  <si>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</si>
  <si>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</si>
  <si>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</si>
  <si>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</si>
  <si>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</si>
  <si>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</si>
  <si>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</si>
  <si>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</si>
  <si>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</si>
  <si>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</si>
  <si>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</si>
  <si>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</si>
  <si>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</si>
  <si>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</si>
  <si>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</si>
  <si>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</si>
  <si>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</si>
  <si>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</si>
  <si>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</si>
  <si>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</si>
  <si>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</si>
  <si>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</si>
  <si>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</si>
  <si>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</si>
  <si>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</si>
  <si>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</si>
  <si>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</si>
  <si>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</si>
  <si>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</si>
  <si>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</si>
  <si>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</si>
  <si>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</si>
  <si>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</si>
  <si>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</si>
  <si>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</si>
  <si>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</si>
  <si>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</si>
  <si>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</si>
  <si>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</si>
  <si>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</si>
  <si>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</si>
  <si>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</si>
  <si>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</si>
  <si>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</si>
  <si>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</si>
  <si>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</si>
  <si>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</si>
  <si>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</si>
  <si>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</si>
  <si>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</si>
  <si>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</si>
  <si>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</si>
  <si>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</si>
  <si>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</si>
  <si>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</si>
  <si>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</si>
  <si>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</si>
  <si>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</si>
  <si>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</si>
  <si>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</si>
  <si>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</si>
  <si>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</si>
  <si>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</si>
  <si>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</si>
  <si>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</si>
  <si>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</si>
  <si>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</si>
  <si>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</si>
  <si>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</si>
  <si>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</si>
  <si>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</si>
  <si>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</si>
  <si>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</si>
  <si>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</si>
  <si>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</si>
  <si>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</si>
  <si>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</si>
  <si>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</si>
  <si>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</si>
  <si>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</si>
  <si>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</si>
  <si>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</si>
  <si>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</si>
  <si>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</si>
  <si>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</si>
  <si>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</si>
  <si>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</si>
  <si>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</si>
  <si>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</si>
  <si>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</si>
  <si>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</si>
  <si>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</si>
  <si>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</si>
  <si>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</si>
  <si>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</si>
  <si>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</si>
  <si>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</si>
  <si>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</si>
  <si>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</si>
  <si>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</si>
  <si>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</si>
  <si>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</si>
  <si>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</si>
  <si>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</si>
  <si>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</si>
  <si>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</si>
  <si>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</si>
  <si>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</si>
  <si>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</si>
  <si>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</si>
  <si>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</si>
  <si>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</si>
  <si>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</si>
  <si>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</si>
  <si>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</si>
  <si>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</si>
  <si>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</si>
  <si>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</si>
  <si>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</si>
  <si>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</si>
  <si>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</si>
  <si>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</si>
  <si>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</si>
  <si>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</si>
  <si>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</si>
  <si>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</si>
  <si>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</si>
  <si>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</si>
  <si>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</si>
  <si>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</si>
  <si>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</si>
  <si>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</si>
  <si>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</si>
  <si>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</si>
  <si>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</si>
  <si>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</si>
  <si>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</si>
  <si>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</si>
  <si>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</si>
  <si>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</si>
  <si>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</si>
  <si>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</si>
  <si>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</si>
  <si>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</si>
  <si>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</si>
  <si>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</si>
  <si>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</si>
  <si>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</si>
  <si>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</si>
  <si>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</si>
  <si>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</si>
  <si>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</si>
  <si>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</si>
  <si>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</si>
  <si>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</si>
  <si>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</si>
  <si>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</si>
  <si>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</si>
  <si>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</si>
  <si>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</si>
  <si>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</si>
  <si>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</si>
  <si>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</si>
  <si>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</si>
  <si>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</si>
  <si>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</si>
  <si>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</si>
  <si>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</si>
  <si>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</si>
  <si>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</si>
  <si>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</si>
  <si>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</si>
  <si>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</si>
  <si>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</si>
  <si>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</si>
  <si>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</si>
  <si>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</si>
  <si>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</si>
  <si>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</si>
  <si>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</si>
  <si>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</si>
  <si>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</si>
  <si>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</si>
  <si>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</si>
  <si>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</si>
  <si>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</si>
  <si>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</si>
  <si>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</si>
  <si>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</si>
  <si>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</si>
  <si>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</si>
  <si>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</si>
  <si>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</si>
  <si>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</si>
  <si>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</si>
  <si>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</si>
  <si>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</si>
  <si>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</si>
  <si>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</si>
  <si>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</si>
  <si>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</si>
  <si>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</si>
  <si>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</si>
  <si>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</si>
  <si>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</si>
  <si>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</si>
  <si>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</si>
  <si>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</si>
  <si>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</si>
  <si>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</si>
  <si>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</si>
  <si>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</si>
  <si>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</si>
  <si>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</si>
  <si>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</si>
  <si>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</si>
  <si>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</si>
  <si>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</si>
  <si>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</si>
  <si>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</si>
  <si>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</si>
  <si>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</si>
  <si>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</si>
  <si>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</si>
  <si>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</si>
  <si>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</si>
  <si>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</si>
  <si>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</si>
  <si>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</si>
  <si>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</si>
  <si>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</si>
  <si>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</si>
  <si>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</si>
  <si>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</si>
  <si>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</si>
  <si>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</si>
  <si>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</si>
  <si>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</si>
  <si>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</si>
  <si>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</si>
  <si>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</si>
  <si>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</si>
  <si>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</si>
  <si>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</si>
  <si>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</si>
  <si>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</si>
  <si>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</si>
  <si>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</si>
  <si>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</si>
  <si>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</si>
  <si>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</si>
  <si>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</si>
  <si>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</si>
  <si>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</si>
  <si>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</si>
  <si>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</si>
  <si>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</si>
  <si>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</si>
  <si>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</si>
  <si>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</si>
  <si>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</si>
  <si>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</si>
  <si>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</si>
  <si>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</si>
  <si>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</si>
  <si>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</si>
  <si>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</si>
  <si>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</si>
  <si>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</si>
  <si>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</si>
  <si>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</si>
  <si>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</si>
  <si>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</si>
  <si>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</si>
  <si>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</si>
  <si>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</si>
  <si>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</si>
  <si>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</si>
  <si>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</si>
  <si>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</si>
  <si>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</si>
  <si>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</si>
  <si>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</si>
  <si>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</si>
  <si>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</si>
  <si>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</si>
  <si>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</si>
  <si>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</si>
  <si>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</si>
  <si>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</si>
  <si>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</si>
  <si>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</si>
  <si>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</si>
  <si>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</si>
  <si>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</si>
  <si>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</si>
  <si>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</si>
  <si>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</si>
  <si>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</si>
  <si>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</si>
  <si>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</si>
  <si>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</si>
  <si>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</si>
  <si>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</si>
  <si>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</si>
  <si>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</si>
  <si>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</si>
  <si>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</si>
  <si>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</si>
  <si>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</si>
  <si>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</si>
  <si>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</si>
  <si>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</si>
  <si>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</si>
  <si>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</si>
  <si>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</si>
  <si>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</si>
  <si>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</si>
  <si>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</si>
  <si>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</si>
  <si>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</si>
  <si>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</si>
  <si>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</si>
  <si>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</si>
  <si>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</si>
  <si>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</si>
  <si>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</si>
  <si>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</si>
  <si>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</si>
  <si>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</si>
  <si>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</si>
  <si>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</si>
  <si>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</si>
  <si>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</si>
  <si>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</si>
  <si>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</si>
  <si>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</si>
  <si>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</si>
  <si>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</si>
  <si>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</si>
  <si>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</si>
  <si>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</si>
  <si>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</si>
  <si>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</si>
  <si>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</si>
  <si>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</si>
  <si>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</si>
  <si>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</si>
  <si>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</si>
  <si>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</si>
  <si>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</si>
  <si>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</si>
  <si>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</si>
  <si>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</si>
  <si>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</si>
  <si>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</si>
  <si>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</si>
  <si>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</si>
  <si>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</si>
  <si>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</si>
  <si>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</si>
  <si>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</si>
  <si>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</si>
  <si>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</si>
  <si>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</si>
  <si>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</si>
  <si>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</si>
  <si>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</si>
  <si>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</si>
  <si>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</si>
  <si>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</si>
  <si>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</si>
  <si>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</si>
  <si>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</si>
  <si>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</si>
  <si>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</si>
  <si>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</si>
  <si>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</si>
  <si>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</si>
  <si>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</si>
  <si>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</si>
  <si>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</si>
  <si>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</si>
  <si>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</si>
  <si>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</si>
  <si>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</si>
  <si>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</si>
  <si>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</si>
  <si>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</si>
  <si>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</si>
  <si>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</si>
  <si>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</si>
  <si>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</si>
  <si>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</si>
  <si>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</si>
  <si>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</si>
  <si>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</si>
  <si>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</si>
  <si>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</si>
  <si>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</si>
  <si>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</si>
  <si>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</si>
  <si>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</si>
  <si>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</si>
  <si>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</si>
  <si>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</si>
  <si>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</si>
  <si>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</si>
  <si>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</si>
  <si>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</si>
  <si>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</si>
  <si>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</si>
  <si>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</si>
  <si>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</si>
  <si>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</si>
  <si>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</si>
  <si>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</si>
  <si>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</si>
  <si>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</si>
  <si>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</si>
  <si>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</si>
  <si>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</si>
  <si>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</si>
  <si>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</si>
  <si>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</si>
  <si>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</si>
  <si>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</si>
  <si>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</si>
  <si>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</si>
  <si>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</si>
  <si>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</si>
  <si>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</si>
  <si>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</si>
  <si>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</si>
  <si>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</si>
  <si>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</si>
  <si>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</si>
  <si>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</si>
  <si>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</si>
  <si>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</si>
  <si>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</si>
  <si>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</si>
  <si>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</si>
  <si>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</si>
  <si>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</si>
  <si>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</si>
  <si>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</si>
  <si>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</si>
  <si>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</si>
  <si>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</si>
  <si>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</si>
  <si>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</si>
  <si>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</si>
  <si>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</si>
  <si>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</si>
  <si>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</si>
  <si>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</si>
  <si>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</si>
  <si>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</si>
  <si>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</si>
  <si>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</si>
  <si>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</si>
  <si>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</si>
  <si>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</si>
  <si>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</si>
  <si>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</si>
  <si>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</si>
  <si>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</si>
  <si>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</si>
  <si>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</si>
  <si>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</si>
  <si>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</si>
  <si>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</si>
  <si>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</si>
  <si>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</si>
  <si>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</si>
  <si>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</si>
  <si>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</si>
  <si>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</si>
  <si>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</si>
  <si>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</si>
  <si>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</si>
  <si>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</si>
  <si>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</si>
  <si>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</si>
  <si>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</si>
  <si>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</si>
  <si>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</si>
  <si>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</si>
  <si>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</si>
  <si>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</si>
  <si>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</si>
  <si>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</si>
  <si>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</si>
  <si>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</si>
  <si>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</si>
  <si>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</si>
  <si>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</si>
  <si>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</si>
  <si>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</si>
  <si>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</si>
  <si>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</si>
  <si>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</si>
  <si>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</si>
  <si>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</si>
  <si>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</si>
  <si>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</si>
  <si>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</si>
  <si>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</si>
  <si>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</si>
  <si>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</si>
  <si>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</si>
  <si>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</si>
  <si>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</si>
  <si>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</si>
  <si>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</si>
  <si>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</si>
  <si>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</si>
  <si>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</si>
  <si>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</si>
  <si>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</si>
  <si>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</si>
  <si>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</si>
  <si>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</si>
  <si>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</si>
  <si>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</si>
  <si>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</si>
  <si>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</si>
  <si>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</si>
  <si>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</si>
  <si>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</si>
  <si>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</si>
  <si>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</si>
  <si>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</si>
  <si>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</si>
  <si>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</si>
  <si>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</si>
  <si>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</si>
  <si>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</si>
  <si>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</si>
  <si>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</si>
  <si>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</si>
  <si>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</si>
  <si>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</si>
  <si>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</si>
  <si>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</si>
  <si>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</si>
  <si>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</si>
  <si>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</si>
  <si>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</si>
  <si>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</si>
  <si>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</si>
  <si>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</si>
  <si>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</si>
  <si>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</si>
  <si>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</si>
  <si>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</si>
  <si>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</si>
  <si>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</si>
  <si>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</si>
  <si>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</si>
  <si>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</si>
  <si>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</si>
  <si>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</si>
  <si>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</si>
  <si>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</si>
  <si>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</si>
  <si>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</si>
  <si>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</si>
  <si>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</si>
  <si>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</si>
  <si>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</si>
  <si>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</si>
  <si>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</si>
  <si>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</si>
  <si>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</si>
  <si>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</si>
  <si>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</si>
  <si>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</si>
  <si>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</si>
  <si>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</si>
  <si>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</si>
  <si>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</si>
  <si>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</si>
  <si>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</si>
  <si>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</si>
  <si>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</si>
  <si>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</si>
  <si>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</si>
  <si>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</si>
  <si>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</si>
  <si>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</si>
  <si>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</si>
  <si>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</si>
  <si>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</si>
  <si>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</si>
  <si>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</si>
  <si>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</si>
  <si>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</si>
  <si>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</si>
  <si>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</si>
  <si>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</si>
  <si>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</si>
  <si>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</si>
  <si>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</si>
  <si>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</si>
  <si>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</si>
  <si>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</si>
  <si>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</si>
  <si>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</si>
  <si>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</si>
  <si>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</si>
  <si>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</si>
  <si>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</si>
  <si>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</si>
  <si>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</si>
  <si>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</si>
  <si>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</si>
  <si>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</si>
  <si>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</si>
  <si>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</si>
  <si>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</si>
  <si>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</si>
  <si>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</si>
  <si>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</si>
  <si>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</si>
  <si>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</si>
  <si>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</si>
  <si>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</si>
  <si>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</si>
  <si>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</si>
  <si>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</si>
  <si>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</si>
  <si>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</si>
  <si>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</si>
  <si>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</si>
  <si>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</si>
  <si>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</si>
  <si>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</si>
  <si>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</si>
  <si>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</si>
  <si>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</si>
  <si>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</si>
  <si>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</si>
  <si>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</si>
  <si>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</si>
  <si>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</si>
  <si>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</si>
  <si>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</si>
  <si>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</si>
  <si>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</si>
  <si>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</si>
  <si>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</si>
  <si>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</si>
  <si>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</si>
  <si>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</si>
  <si>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</si>
  <si>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</si>
  <si>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</si>
  <si>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</si>
  <si>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</si>
  <si>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</si>
  <si>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</si>
  <si>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</si>
  <si>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</si>
  <si>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</si>
  <si>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</si>
  <si>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</si>
  <si>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</si>
  <si>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</si>
  <si>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</si>
  <si>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</si>
  <si>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</si>
  <si>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</si>
  <si>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</si>
  <si>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</si>
  <si>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</si>
  <si>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</si>
  <si>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</si>
  <si>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</si>
  <si>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</si>
  <si>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</si>
  <si>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</si>
  <si>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</si>
  <si>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</si>
  <si>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</si>
  <si>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</si>
  <si>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</si>
  <si>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</si>
  <si>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</si>
  <si>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</si>
  <si>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</si>
  <si>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</si>
  <si>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</si>
  <si>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</si>
  <si>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</si>
  <si>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</si>
  <si>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</si>
  <si>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</si>
  <si>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</si>
  <si>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</si>
  <si>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</si>
  <si>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</si>
  <si>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</si>
  <si>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</si>
  <si>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</si>
  <si>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</si>
  <si>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</si>
  <si>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</si>
  <si>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</si>
  <si>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</si>
  <si>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</si>
  <si>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</si>
  <si>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</si>
  <si>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</si>
  <si>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</si>
  <si>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</si>
  <si>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</si>
  <si>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</si>
  <si>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</si>
  <si>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</si>
  <si>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</si>
  <si>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</si>
  <si>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</si>
  <si>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</si>
  <si>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</si>
  <si>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</si>
  <si>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</si>
  <si>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</si>
  <si>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</si>
  <si>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</si>
  <si>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</si>
  <si>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</si>
  <si>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</si>
  <si>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</si>
  <si>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</si>
  <si>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</si>
  <si>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</si>
  <si>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</si>
  <si>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</si>
  <si>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</si>
  <si>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</si>
  <si>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</si>
  <si>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</si>
  <si>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</si>
  <si>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</si>
  <si>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</si>
  <si>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</si>
  <si>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</si>
  <si>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</si>
  <si>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</si>
  <si>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</si>
  <si>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</si>
  <si>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</si>
  <si>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</si>
  <si>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</si>
  <si>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</si>
  <si>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</si>
  <si>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</si>
  <si>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</si>
  <si>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</si>
  <si>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</si>
  <si>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</si>
  <si>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</si>
  <si>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</si>
  <si>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</si>
  <si>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</si>
  <si>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</si>
  <si>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</si>
  <si>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</si>
  <si>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</si>
  <si>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</si>
  <si>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</si>
  <si>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</si>
  <si>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</si>
  <si>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</si>
  <si>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</si>
  <si>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</si>
  <si>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</si>
  <si>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</si>
  <si>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</si>
  <si>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</si>
  <si>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</si>
  <si>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</si>
  <si>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</si>
  <si>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</si>
  <si>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</si>
  <si>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</si>
  <si>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</si>
  <si>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</si>
  <si>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</si>
  <si>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</si>
  <si>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</si>
  <si>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</si>
  <si>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</si>
  <si>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</si>
  <si>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</si>
  <si>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</si>
  <si>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</si>
  <si>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</si>
  <si>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</si>
  <si>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</si>
  <si>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</si>
  <si>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</si>
  <si>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</si>
  <si>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</si>
  <si>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</si>
  <si>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</si>
  <si>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</si>
  <si>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</si>
  <si>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</si>
  <si>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</si>
  <si>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</si>
  <si>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</si>
  <si>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</si>
  <si>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</si>
  <si>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</si>
  <si>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</si>
  <si>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</si>
  <si>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</si>
  <si>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</si>
  <si>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</si>
  <si>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</si>
  <si>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</si>
  <si>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</si>
  <si>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</si>
  <si>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</si>
  <si>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</si>
  <si>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</si>
  <si>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</si>
  <si>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</si>
  <si>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</si>
  <si>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</si>
  <si>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</si>
  <si>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</si>
  <si>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</si>
  <si>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</si>
  <si>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</si>
  <si>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</si>
  <si>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</si>
  <si>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</si>
  <si>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</si>
  <si>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</si>
  <si>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</si>
  <si>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</si>
  <si>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</si>
  <si>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</si>
  <si>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</si>
  <si>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</si>
  <si>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</si>
  <si>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</si>
  <si>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</si>
  <si>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</si>
  <si>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</si>
  <si>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</si>
  <si>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</si>
  <si>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</si>
  <si>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</si>
  <si>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</si>
  <si>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</si>
  <si>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</si>
  <si>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</si>
  <si>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</si>
  <si>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</si>
  <si>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</si>
  <si>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</si>
  <si>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</si>
  <si>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</si>
  <si>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</si>
  <si>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</si>
  <si>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</si>
  <si>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</si>
  <si>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</si>
  <si>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</si>
  <si>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</si>
  <si>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</si>
  <si>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</si>
  <si>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</si>
  <si>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</si>
  <si>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</si>
  <si>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</si>
  <si>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</si>
  <si>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</si>
  <si>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</si>
  <si>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</si>
  <si>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</si>
  <si>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</si>
  <si>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</si>
  <si>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</si>
  <si>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</si>
  <si>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</si>
  <si>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</si>
  <si>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</si>
  <si>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</si>
  <si>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</si>
  <si>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</si>
  <si>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</si>
  <si>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</si>
  <si>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</si>
  <si>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</si>
  <si>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</si>
  <si>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</si>
  <si>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</si>
  <si>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</si>
  <si>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</si>
  <si>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</si>
  <si>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</si>
  <si>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</si>
  <si>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</si>
  <si>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</si>
  <si>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</si>
  <si>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</si>
  <si>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</si>
  <si>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</si>
  <si>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</si>
  <si>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</si>
  <si>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</si>
  <si>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</si>
  <si>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</si>
  <si>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</si>
  <si>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</si>
  <si>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</si>
  <si>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</si>
  <si>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</si>
  <si>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</si>
  <si>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</si>
  <si>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</si>
  <si>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</si>
  <si>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</si>
  <si>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</si>
  <si>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</si>
  <si>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</si>
  <si>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</si>
  <si>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</si>
  <si>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</si>
  <si>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</si>
  <si>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</si>
  <si>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</si>
  <si>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</si>
  <si>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</si>
  <si>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</si>
  <si>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</si>
  <si>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</si>
  <si>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</si>
  <si>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</si>
  <si>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</si>
  <si>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</si>
  <si>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</si>
  <si>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</si>
  <si>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</si>
  <si>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</si>
  <si>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</si>
  <si>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</si>
  <si>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</si>
  <si>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</si>
  <si>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</si>
  <si>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</si>
  <si>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</si>
  <si>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</si>
  <si>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</si>
  <si>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</si>
  <si>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</si>
  <si>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</si>
  <si>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</si>
  <si>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</si>
  <si>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</si>
  <si>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</si>
  <si>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</si>
  <si>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</si>
  <si>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</si>
  <si>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</si>
  <si>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</si>
  <si>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</si>
  <si>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</si>
  <si>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</si>
  <si>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</si>
  <si>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</si>
  <si>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</si>
  <si>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</si>
  <si>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</si>
  <si>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</si>
  <si>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</si>
  <si>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</si>
  <si>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</si>
  <si>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</si>
  <si>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</si>
  <si>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</si>
  <si>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</si>
  <si>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</si>
  <si>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</si>
  <si>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</si>
  <si>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</si>
  <si>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</si>
  <si>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</si>
  <si>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</si>
  <si>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</si>
  <si>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</si>
  <si>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</si>
  <si>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</si>
  <si>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</si>
  <si>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</si>
  <si>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</si>
  <si>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</si>
  <si>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</si>
  <si>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</si>
  <si>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</si>
  <si>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</si>
  <si>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</si>
  <si>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</si>
  <si>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</si>
  <si>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</si>
  <si>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</si>
  <si>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</si>
  <si>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</si>
  <si>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</si>
  <si>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</si>
  <si>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</si>
  <si>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</si>
  <si>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</si>
  <si>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</si>
  <si>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</si>
  <si>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</si>
  <si>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</si>
  <si>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</si>
  <si>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</si>
  <si>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</si>
  <si>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</si>
  <si>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</si>
  <si>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</si>
  <si>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</si>
  <si>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</si>
  <si>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</si>
  <si>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</si>
  <si>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</si>
  <si>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</si>
  <si>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</si>
  <si>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</si>
  <si>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</si>
  <si>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</si>
  <si>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</si>
  <si>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</si>
  <si>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</si>
  <si>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</si>
  <si>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</si>
  <si>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</si>
  <si>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</si>
  <si>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</si>
  <si>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</si>
  <si>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</si>
  <si>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</si>
  <si>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</si>
  <si>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</si>
  <si>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</si>
  <si>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</si>
  <si>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</si>
  <si>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</si>
  <si>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</si>
  <si>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</si>
  <si>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</si>
  <si>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</si>
  <si>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</si>
  <si>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</si>
  <si>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</si>
  <si>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</si>
  <si>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</si>
  <si>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</si>
  <si>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</si>
  <si>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</si>
  <si>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</si>
  <si>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</si>
  <si>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</si>
  <si>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</si>
  <si>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</si>
  <si>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</si>
  <si>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</si>
  <si>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</si>
  <si>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</si>
  <si>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</si>
  <si>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</si>
  <si>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</si>
  <si>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</si>
  <si>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</si>
  <si>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</si>
  <si>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</si>
  <si>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</si>
  <si>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</si>
  <si>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</si>
  <si>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</si>
  <si>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</si>
  <si>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</si>
  <si>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</si>
  <si>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</si>
  <si>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</si>
  <si>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</si>
  <si>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</si>
  <si>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</si>
  <si>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</si>
  <si>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</si>
  <si>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</si>
  <si>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</si>
  <si>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</si>
  <si>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</si>
  <si>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</si>
  <si>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</si>
  <si>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</si>
  <si>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</si>
  <si>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</si>
  <si>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</si>
  <si>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</si>
  <si>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</si>
  <si>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</si>
  <si>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</si>
  <si>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</si>
  <si>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</si>
  <si>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</si>
  <si>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</si>
  <si>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</si>
  <si>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</si>
  <si>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</si>
  <si>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</si>
  <si>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</si>
  <si>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</si>
  <si>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</si>
  <si>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</si>
  <si>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</si>
  <si>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</si>
  <si>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</si>
  <si>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</si>
  <si>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</si>
  <si>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</si>
  <si>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</si>
  <si>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</si>
  <si>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</si>
  <si>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</si>
  <si>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</si>
  <si>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</si>
  <si>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</si>
  <si>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</si>
  <si>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</si>
  <si>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</si>
  <si>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</si>
  <si>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</si>
  <si>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</si>
  <si>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</si>
  <si>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</si>
  <si>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</si>
  <si>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</si>
  <si>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</si>
  <si>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</si>
  <si>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</si>
  <si>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</si>
  <si>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</si>
  <si>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</si>
  <si>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</si>
  <si>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</si>
  <si>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</si>
  <si>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</si>
  <si>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</si>
  <si>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</si>
  <si>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</si>
  <si>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</si>
  <si>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</si>
  <si>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</si>
  <si>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</si>
  <si>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</si>
  <si>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</si>
  <si>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</si>
  <si>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</si>
  <si>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</si>
  <si>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</si>
  <si>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</si>
  <si>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</si>
  <si>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</si>
  <si>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</si>
  <si>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</si>
  <si>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</si>
  <si>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</si>
  <si>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</si>
  <si>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</si>
  <si>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</si>
  <si>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</si>
  <si>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</si>
  <si>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</si>
  <si>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</si>
  <si>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</si>
  <si>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</si>
  <si>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</si>
  <si>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</si>
  <si>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</si>
  <si>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</si>
  <si>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</si>
  <si>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</si>
  <si>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</si>
  <si>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</si>
  <si>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</si>
  <si>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</si>
  <si>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</si>
  <si>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</si>
  <si>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</si>
  <si>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</si>
  <si>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</si>
  <si>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</si>
  <si>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</si>
  <si>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</si>
  <si>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</si>
  <si>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</si>
  <si>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</si>
  <si>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</si>
  <si>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</si>
  <si>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</si>
  <si>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</si>
  <si>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</si>
  <si>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</si>
  <si>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</si>
  <si>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</si>
  <si>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</si>
  <si>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</si>
  <si>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</si>
  <si>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</si>
  <si>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</si>
  <si>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</si>
  <si>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</si>
  <si>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</si>
  <si>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</si>
  <si>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</si>
  <si>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</si>
  <si>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</si>
  <si>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</si>
  <si>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</si>
  <si>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</si>
  <si>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</si>
  <si>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</si>
  <si>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</si>
  <si>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</si>
  <si>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</si>
  <si>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</si>
  <si>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</si>
  <si>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</si>
  <si>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</si>
  <si>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</si>
  <si>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</si>
  <si>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</si>
  <si>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</si>
  <si>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</si>
  <si>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</si>
  <si>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</si>
  <si>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</si>
  <si>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</si>
  <si>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</si>
  <si>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</si>
  <si>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</si>
  <si>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</si>
  <si>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</si>
  <si>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</si>
  <si>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</si>
  <si>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</si>
  <si>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</si>
  <si>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</si>
  <si>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</si>
  <si>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</si>
  <si>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</si>
  <si>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</si>
  <si>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</si>
  <si>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</si>
  <si>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</si>
  <si>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</si>
  <si>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</si>
  <si>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</si>
  <si>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</si>
  <si>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</si>
  <si>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</si>
  <si>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</si>
  <si>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</si>
  <si>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</si>
  <si>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</si>
  <si>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</si>
  <si>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</si>
  <si>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</si>
  <si>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</si>
  <si>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</si>
  <si>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</si>
  <si>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</si>
  <si>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</si>
  <si>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</si>
  <si>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</si>
  <si>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</si>
  <si>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</si>
  <si>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</si>
  <si>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</si>
  <si>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</si>
  <si>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</si>
  <si>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</si>
  <si>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</si>
  <si>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</si>
  <si>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</si>
  <si>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</si>
  <si>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</si>
  <si>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</si>
  <si>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</si>
  <si>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</si>
  <si>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</si>
  <si>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</si>
  <si>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</si>
  <si>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</si>
  <si>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</si>
  <si>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</si>
  <si>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</si>
  <si>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</si>
  <si>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</si>
  <si>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</si>
  <si>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</si>
  <si>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</si>
  <si>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</si>
  <si>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</si>
  <si>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</si>
  <si>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</si>
  <si>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</si>
  <si>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</si>
  <si>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</si>
  <si>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</si>
  <si>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</si>
  <si>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</si>
  <si>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</si>
  <si>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</si>
  <si>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</si>
  <si>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</si>
  <si>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</si>
  <si>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</si>
  <si>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</si>
  <si>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</si>
  <si>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</si>
  <si>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</si>
  <si>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</si>
  <si>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</si>
  <si>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</si>
  <si>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</si>
  <si>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</si>
  <si>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</si>
  <si>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</si>
  <si>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</si>
  <si>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</si>
  <si>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</si>
  <si>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</si>
  <si>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</si>
  <si>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</si>
  <si>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</si>
  <si>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</si>
  <si>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</si>
  <si>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</si>
  <si>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</si>
  <si>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</si>
  <si>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</si>
  <si>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</si>
  <si>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</si>
  <si>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</si>
  <si>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</si>
  <si>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</si>
  <si>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</si>
  <si>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</si>
  <si>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</si>
  <si>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</si>
  <si>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</si>
  <si>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</si>
  <si>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</si>
  <si>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</si>
  <si>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</si>
  <si>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</si>
  <si>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</si>
  <si>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</si>
  <si>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</si>
  <si>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</si>
  <si>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</si>
  <si>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</si>
  <si>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</si>
  <si>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</si>
  <si>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</si>
  <si>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</si>
  <si>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</si>
  <si>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</si>
  <si>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</si>
  <si>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</si>
  <si>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</si>
  <si>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</si>
  <si>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</si>
  <si>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</si>
  <si>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</si>
  <si>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</si>
  <si>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</si>
  <si>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</si>
  <si>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</si>
  <si>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</si>
  <si>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</si>
  <si>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</si>
  <si>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</si>
  <si>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</si>
  <si>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</si>
  <si>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</si>
  <si>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</si>
  <si>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</si>
  <si>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</si>
  <si>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</si>
  <si>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</si>
  <si>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</si>
  <si>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</si>
  <si>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</si>
  <si>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</si>
  <si>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</si>
  <si>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</si>
  <si>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</si>
  <si>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</si>
  <si>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</si>
  <si>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</si>
  <si>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</si>
  <si>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</si>
  <si>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</si>
  <si>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</si>
  <si>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</si>
  <si>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</si>
  <si>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</si>
  <si>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</si>
  <si>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</si>
  <si>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</si>
  <si>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</si>
  <si>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</si>
  <si>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</si>
  <si>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</si>
  <si>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</si>
  <si>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</si>
  <si>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</si>
  <si>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</si>
  <si>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</si>
  <si>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</si>
  <si>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</si>
  <si>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</si>
  <si>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</si>
  <si>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</si>
  <si>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</si>
  <si>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</si>
  <si>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</si>
  <si>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</si>
  <si>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</si>
  <si>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</si>
  <si>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</si>
  <si>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</si>
  <si>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</si>
  <si>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</si>
  <si>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</si>
  <si>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</si>
  <si>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</si>
  <si>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</si>
  <si>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</si>
  <si>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</si>
  <si>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</si>
  <si>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</si>
  <si>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</si>
  <si>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</si>
  <si>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</si>
  <si>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cm</t>
  </si>
  <si>
    <t xml:space="preserve">team need 30 mins </t>
  </si>
  <si>
    <t xml:space="preserve"> PCM-20250215-00000830 </t>
  </si>
  <si>
    <t>LTE site still down and  site located in aramco area access issue need special permission</t>
  </si>
  <si>
    <t>No PCM</t>
  </si>
  <si>
    <t>SCECO team disconnected power due to pending billing issue</t>
  </si>
  <si>
    <t>EM team on the way need 30 Min</t>
  </si>
  <si>
    <t>PCM-20251029-00001554</t>
  </si>
  <si>
    <t>EM team on the way need 90 Min</t>
  </si>
  <si>
    <t>EM team on the way to saving rymk0533</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</si>
  <si>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</si>
  <si>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</si>
  <si>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</si>
  <si>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</si>
  <si>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</si>
  <si>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</si>
  <si>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TT-20251029-01392</t>
  </si>
  <si>
    <t xml:space="preserve">EM team need 15 min </t>
  </si>
  <si>
    <t>PCM-20251029-00001011</t>
  </si>
  <si>
    <t>team at site</t>
  </si>
  <si>
    <t>PCM-20251029-00001522</t>
  </si>
  <si>
    <t xml:space="preserve">team need 50 minutes </t>
  </si>
  <si>
    <t>PCM-20251029-00001233</t>
  </si>
  <si>
    <t>team need 40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</si>
</sst>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165" fontId="22" fillId="0" borderId="9" xfId="0" applyNumberFormat="1" applyFont="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2" totalsRowShown="0" headerRowDxfId="64" dataDxfId="63" headerRowBorderDxfId="61" tableBorderDxfId="62">
  <autoFilter ref="A1:L110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2" totalsRowShown="0" headerRowDxfId="48" dataDxfId="47" headerRowBorderDxfId="45" tableBorderDxfId="46" totalsRowBorderDxfId="44">
  <autoFilter ref="A1:L17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2" totalsRowShown="0" headerRowDxfId="31" dataDxfId="30" headerRowBorderDxfId="28" tableBorderDxfId="29">
  <autoFilter ref="A1:L43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7" totalsRowShown="0" headerRowDxfId="15" dataDxfId="14" headerRowBorderDxfId="12" tableBorderDxfId="13">
  <autoFilter ref="A1:L7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296.61433402777766</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45959.562759953704</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45959.562759953704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45959.562759953704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45959.562759953704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45959.562759953704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45959.562759953704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45959.562759953704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45959.562759953704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45959.562759953704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45959.562759953704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45959.562759953704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45959.562759953704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45959.562759953704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45959.562759953704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45959.562759953704</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45959.562759953704</v>
      </c>
      <c r="H18" s="148"/>
      <c r="I18" s="146" t="str">
        <f>IFERROR(VLOOKUP(D18,DB!A:F,6,0),"")</f>
        <v/>
      </c>
      <c r="J18" s="146" t="str">
        <f>IFERROR(VLOOKUP(D18,DB!A:G,7,0),"")</f>
        <v/>
      </c>
      <c r="K18" s="150"/>
      <c r="L18" s="151" t="str">
        <f>IFERROR(VLOOKUP(D18,DB!A:I,9,0),"")</f>
        <v/>
      </c>
    </row>
    <row r="19" spans="1:12" ht="15" customHeight="1">
      <c r="A19" s="133"/>
      <c r="B19" s="134" t="str">
        <f>IFERROR(VLOOKUP(D19,DB!A:K,11,0),"")</f>
        <v/>
      </c>
      <c r="C19" s="134"/>
      <c r="D19" s="134"/>
      <c r="E19" s="135"/>
      <c r="F19" s="136"/>
      <c r="G19" s="137">
        <f ca="1">IFERROR(NOW()-F19,"")</f>
        <v>45959.562759953704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45959.562759953704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45959.562759953704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45959.562759953704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45959.562759953704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45959.562759953704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45959.562759953704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80"/>
      <c r="E26" s="135"/>
      <c r="F26" s="136"/>
      <c r="G26" s="137">
        <f ca="1">IFERROR(NOW()-F26,"")</f>
        <v>45959.562759953704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45959.562759953704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45959.562759953704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45959.562759953704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45959.562759953704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45959.562759953704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45959.562759953704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45959.562759953704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45959.562759953704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45959.562759953704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45959.562759953704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45959.562759953704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45959.562759953704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45959.562759953704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45959.562759953704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45959.562759953704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45959.562759953704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45959.562759953704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45959.562759953704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45959.562759953704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45959.562759953704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45959.562759953704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45959.562759953704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45959.562759953704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45959.562759953704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45959.562759953704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45959.562759953704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45959.562759953704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45959.562759953704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45959.562759953704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45959.562759953704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45959.562759953704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45959.562759953704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45959.562759953704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45959.562759953704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45959.562759953704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45959.562759953704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45959.562759953704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45959.562759953704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45959.562759953704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45959.562759953704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45959.562759953704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45959.562759953704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45959.562759953704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45959.562759953704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45959.562759953704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45959.562759953704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45959.562759953704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45959.562759953704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45959.562759953704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45959.562759953704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45959.562759953704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45959.562759953704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45959.562759953704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45959.562759953704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45959.562759953704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45959.562759953704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45959.562759953704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45959.562759953704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45959.562759953704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45959.562759953704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45959.562759953704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45959.562759953704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45959.562759953704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45959.562759953704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45959.562759953704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45959.562759953704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45959.562759953704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45959.562759953704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45959.562759953704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45959.562759953704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45959.562759953704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45959.562759953704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45959.562759953704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45959.562759953704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45959.562759953704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45959.562759953704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45959.562759953704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45959.562759953704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45959.562759953704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45959.562759953704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45959.562759953704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45959.562759953704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45959.562759953704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45959.562759953704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45959.562759953704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45959.562759953704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45959.562759953704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45959.562759953704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45959.562759953704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45959.562759953704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45959.562759953704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45959.562759953704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45959.562759953704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45959.562759953704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45959.562759953704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45959.562759953704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45959.562759953704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45959.562759953704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45959.562759953704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45959.562759953704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45959.562759953704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45959.562759953704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45959.562759953704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45959.562759953704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45959.562759953704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45959.562759953704</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45959.562759953704</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45959.562759953704</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45959.562759953704</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45959.562759953704</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45959.562759953704</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45959.562759953704</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45959.562759953704</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45959.562759953704</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45959.562759953704</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45959.562759953704</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45959.562759953704</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45959.562759953704</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45959.562759953704</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45959.562759953704</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45959.562759953704</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45959.562759953704</v>
      </c>
      <c r="H148" s="136"/>
      <c r="I148" s="134" t="str">
        <f>IFERROR(VLOOKUP(D148,DB!A:F,6,0),"")</f>
        <v/>
      </c>
      <c r="J148" s="134" t="str">
        <f>IFERROR(VLOOKUP(D148,DB!A:G,7,0),"")</f>
        <v/>
      </c>
      <c r="K148" s="138"/>
      <c r="L148" s="139" t="str">
        <f>IFERROR(VLOOKUP(D148,DB!A:I,9,0),"")</f>
        <v/>
      </c>
    </row>
    <row r="149" spans="1:12" ht="15" customHeight="1">
      <c r="A149" s="133"/>
      <c r="B149" s="134" t="str">
        <f>IFERROR(VLOOKUP(D149,DB!A:K,11,0),"")</f>
        <v/>
      </c>
      <c r="C149" s="134"/>
      <c r="D149" s="134"/>
      <c r="E149" s="135"/>
      <c r="F149" s="136"/>
      <c r="G149" s="137">
        <f ca="1">IFERROR(NOW()-F149,"")</f>
        <v>45959.562759953704</v>
      </c>
      <c r="H149" s="136"/>
      <c r="I149" s="134" t="str">
        <f>IFERROR(VLOOKUP(D149,DB!A:F,6,0),"")</f>
        <v/>
      </c>
      <c r="J149" s="134" t="str">
        <f>IFERROR(VLOOKUP(D149,DB!A:G,7,0),"")</f>
        <v/>
      </c>
      <c r="K149" s="138"/>
      <c r="L149" s="139" t="str">
        <f>IFERROR(VLOOKUP(D149,DB!A:I,9,0),"")</f>
        <v/>
      </c>
    </row>
    <row r="150" spans="1:12" ht="15" customHeight="1">
      <c r="A150" s="145"/>
      <c r="B150" s="146" t="str">
        <f>IFERROR(VLOOKUP(D150,DB!A:K,11,0),"")</f>
        <v/>
      </c>
      <c r="C150" s="146"/>
      <c r="D150" s="146"/>
      <c r="E150" s="147"/>
      <c r="F150" s="148"/>
      <c r="G150" s="149">
        <f ca="1">IFERROR(NOW()-F150,"")</f>
        <v>45959.562759953704</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228B83F1-36EC-4582-AFB6-A5238E598E53}"/>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134.56292199074232</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0.8206766203729785</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45959.562759953704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45959.562759953704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45959.562759953704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45959.562759953704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45959.562759953704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45959.562759953704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45959.562759953704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45959.562759953704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45959.562759953704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45959.562759953704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45959.562759953704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45959.562759953704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45959.562759953704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45959.562759953704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45959.562759953704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45959.562759953704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45959.562759953704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45959.562759953704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45959.562759953704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45959.562759953704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45959.562759953704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45959.562759953704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45959.562759953704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45959.562759953704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45959.562759953704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45959.562759953704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45959.562759953704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45959.562759953704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45959.562759953704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45959.562759953704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45959.562759953704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45959.562759953704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45959.562759953704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45959.562759953704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45959.562759953704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45959.562759953704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45959.562759953704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45959.562759953704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45959.562759953704</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45959.562759953704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45959.562759953704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45959.562759953704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45959.562759953704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45959.562759953704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45959.562759953704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45959.562759953704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45959.562759953704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45959.562759953704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45959.562759953704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45959.562759953704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45959.562759953704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45959.562759953704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45959.562759953704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45959.562759953704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45959.562759953704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45959.562759953704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45959.562759953704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45959.562759953704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45959.562759953704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45959.562759953704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45959.562759953704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45959.562759953704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45959.562759953704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45959.562759953704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45959.562759953704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45959.562759953704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45959.562759953704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45959.562759953704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45959.562759953704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45959.562759953704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45959.562759953704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45959.562759953704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45959.562759953704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45959.562759953704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45959.562759953704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45959.562759953704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45959.562759953704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45959.562759953704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45959.562759953704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45959.562759953704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45959.562759953704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45959.562759953704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45959.562759953704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45959.562759953704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45959.562759953704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45959.562759953704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45959.562759953704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45959.562759953704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45959.562759953704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45959.562759953704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45959.562759953704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45959.562759953704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45959.562759953704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45959.562759953704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45959.562759953704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45959.562759953704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45959.562759953704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45959.562759953704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45959.562759953704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45959.562759953704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45959.562759953704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45959.562759953704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45959.562759953704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45959.562759953704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45959.562759953704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45959.562759953704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45959.562759953704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45959.562759953704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45959.562759953704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45959.562759953704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45959.562759953704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45959.562759953704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45959.562759953704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45959.562759953704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45959.562759953704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45959.562759953704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45959.562759953704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45959.562759953704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45959.562759953704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45959.562759953704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45959.562759953704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45959.562759953704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45959.562759953704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45959.562759953704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45959.562759953704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45959.562759953704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45959.562759953704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45959.562759953704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45959.562759953704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45959.562759953704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45959.562759953704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45959.562759953704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45959.562759953704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45959.562759953704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45959.562759953704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45959.562759953704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45959.562759953704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45959.562759953704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45959.562759953704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45959.562759953704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45959.562759953704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45959.562759953704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45959.562759953704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45959.562759953704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45959.562759953704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45959.562759953704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45959.562759953704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45959.562759953704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45959.562759953704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45959.562759953704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45959.562759953704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45959.562759953704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45959.562759953704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45959.562759953704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45959.562759953704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45959.562759953704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45959.562759953704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45959.562759953704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45959.562759953704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45959.562759953704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45959.562759953704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45959.562759953704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45959.562759953704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45959.562759953704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45959.562759953704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45959.562759953704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45959.562759953704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45959.562759953704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45959.562759953704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45959.562759953704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45959.562759953704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45959.562759953704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45959.562759953704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45959.562759953704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45959.562759953704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45959.562759953704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45959.562759953704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45959.562759953704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45959.562759953704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45959.562759953704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45959.562759953704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45959.562759953704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45959.562759953704</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39107</v>
      </c>
      <c r="B2" s="63" t="str">
        <f>IFERROR(VLOOKUP(D2,DB!A:K,11,0),"")</f>
        <v>R3</v>
      </c>
      <c r="C2" s="18">
        <v>2</v>
      </c>
      <c r="D2" s="18" t="s">
        <v>19061</v>
      </c>
      <c r="E2" s="18" t="s">
        <v>39021</v>
      </c>
      <c r="F2" s="20"/>
      <c r="G2" s="21">
        <f t="shared" ref="G2:G63" ca="1" si="0">IFERROR(NOW()-F2,"-")</f>
        <v>45959.562759953704</v>
      </c>
      <c r="H2" s="22">
        <v>45959.513773148145</v>
      </c>
      <c r="I2" s="19" t="str">
        <f>IFERROR(VLOOKUP(D2,DB!A:F,6,0),"")</f>
        <v>SCECO</v>
      </c>
      <c r="J2" s="18" t="str">
        <f>IFERROR(VLOOKUP(D2,DB!A:G,7,0),"")</f>
        <v>Dead</v>
      </c>
      <c r="K2" s="46" t="s">
        <v>39108</v>
      </c>
      <c r="L2" s="23" t="str">
        <f>IFERROR(VLOOKUP(D2,DB!A:I,9,0),"")</f>
        <v>Latis</v>
      </c>
    </row>
    <row r="3" spans="1:13" ht="15" customHeight="1">
      <c r="A3" s="19"/>
      <c r="B3" s="63" t="str">
        <f>IFERROR(VLOOKUP(D3,DB!A:K,11,0),"")</f>
        <v/>
      </c>
      <c r="C3" s="18"/>
      <c r="D3" s="18"/>
      <c r="E3" s="18"/>
      <c r="F3" s="20"/>
      <c r="G3" s="21">
        <f t="shared" ca="1" si="0"/>
        <v>45959.562759953704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45959.562759953704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45959.562759953704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45959.562759953704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45959.562759953704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45959.562759953704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45959.562759953704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45959.562759953704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45959.562759953704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45959.562759953704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45959.562759953704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45959.562759953704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45959.562759953704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45959.562759953704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45959.562759953704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45959.562759953704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45959.562759953704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45959.562759953704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45959.562759953704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45959.562759953704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45959.562759953704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45959.562759953704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45959.562759953704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45959.562759953704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45959.562759953704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45959.562759953704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45959.562759953704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45959.562759953704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45959.562759953704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45959.562759953704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45959.562759953704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45959.562759953704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45959.562759953704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45959.562759953704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45959.562759953704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45959.562759953704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45959.562759953704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45959.562759953704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45959.562759953704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45959.562759953704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45959.562759953704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45959.562759953704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45959.562759953704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45959.562759953704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45959.562759953704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45959.562759953704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45959.562759953704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45959.562759953704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45959.562759953704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45959.562759953704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45959.562759953704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45959.562759953704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45959.562759953704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45959.562759953704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45959.562759953704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45959.562759953704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45959.562759953704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45959.562759953704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45959.562759953704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45959.562759953704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45959.562759953704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ref="G64:G127" ca="1" si="1">IFERROR(NOW()-F64,"-")</f>
        <v>45959.562759953704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45959.562759953704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45959.562759953704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45959.562759953704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45959.562759953704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45959.562759953704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45959.562759953704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45959.562759953704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45959.562759953704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45959.562759953704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45959.562759953704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45959.562759953704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45959.562759953704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45959.562759953704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45959.562759953704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45959.562759953704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45959.562759953704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45959.562759953704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45959.562759953704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45959.562759953704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45959.562759953704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45959.562759953704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45959.562759953704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45959.562759953704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45959.562759953704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45959.562759953704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45959.562759953704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45959.562759953704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45959.562759953704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45959.562759953704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45959.562759953704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45959.562759953704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45959.562759953704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45959.562759953704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45959.562759953704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45959.562759953704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45959.562759953704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45959.562759953704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45959.562759953704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45959.562759953704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45959.562759953704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45959.562759953704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45959.562759953704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45959.562759953704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45959.562759953704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45959.562759953704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45959.562759953704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45959.562759953704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45959.562759953704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45959.562759953704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45959.562759953704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45959.562759953704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45959.562759953704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45959.562759953704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45959.562759953704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45959.562759953704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45959.562759953704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45959.562759953704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45959.562759953704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45959.562759953704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45959.562759953704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45959.562759953704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45959.562759953704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45959.562759953704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ref="G128:G191" ca="1" si="2">IFERROR(NOW()-F128,"-")</f>
        <v>45959.562759953704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45959.562759953704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45959.562759953704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45959.562759953704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45959.562759953704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45959.562759953704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45959.562759953704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45959.562759953704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45959.562759953704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45959.562759953704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45959.562759953704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45959.562759953704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45959.562759953704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45959.562759953704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45959.562759953704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45959.562759953704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45959.562759953704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45959.562759953704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45959.562759953704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45959.562759953704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45959.562759953704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45959.562759953704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45959.562759953704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45959.562759953704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45959.562759953704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45959.562759953704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45959.562759953704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45959.562759953704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45959.562759953704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45959.562759953704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45959.562759953704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45959.562759953704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45959.562759953704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45959.562759953704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45959.562759953704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45959.562759953704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45959.562759953704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45959.562759953704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45959.562759953704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45959.562759953704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45959.562759953704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45959.562759953704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45959.562759953704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45959.562759953704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45959.562759953704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45959.562759953704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45959.562759953704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45959.562759953704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45959.562759953704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45959.562759953704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45959.562759953704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45959.562759953704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45959.562759953704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45959.562759953704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45959.562759953704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45959.562759953704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45959.562759953704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45959.562759953704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45959.562759953704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45959.562759953704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45959.562759953704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45959.562759953704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45959.562759953704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45959.562759953704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ref="G192:G255" ca="1" si="3">IFERROR(NOW()-F192,"-")</f>
        <v>45959.562759953704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45959.562759953704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45959.562759953704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45959.562759953704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45959.562759953704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45959.562759953704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45959.562759953704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45959.562759953704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45959.562759953704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45959.562759953704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45959.562759953704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45959.562759953704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45959.562759953704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45959.562759953704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45959.562759953704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45959.562759953704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45959.562759953704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45959.562759953704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45959.562759953704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45959.562759953704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45959.562759953704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45959.562759953704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45959.562759953704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45959.562759953704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45959.562759953704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45959.562759953704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45959.562759953704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45959.562759953704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45959.562759953704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45959.562759953704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45959.562759953704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45959.562759953704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45959.562759953704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45959.562759953704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45959.562759953704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45959.562759953704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45959.562759953704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45959.562759953704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45959.562759953704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45959.562759953704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45959.562759953704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45959.562759953704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45959.562759953704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45959.562759953704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45959.562759953704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45959.562759953704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45959.562759953704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45959.562759953704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45959.562759953704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45959.562759953704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45959.562759953704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45959.562759953704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45959.562759953704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45959.562759953704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45959.562759953704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45959.562759953704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45959.562759953704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45959.562759953704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45959.562759953704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45959.562759953704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45959.562759953704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45959.562759953704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45959.562759953704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45959.562759953704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ref="G256:G319" ca="1" si="4">IFERROR(NOW()-F256,"-")</f>
        <v>45959.562759953704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45959.562759953704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45959.562759953704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45959.562759953704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45959.562759953704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45959.562759953704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45959.562759953704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45959.562759953704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45959.562759953704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45959.562759953704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45959.562759953704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45959.562759953704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45959.562759953704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45959.562759953704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45959.562759953704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45959.562759953704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45959.562759953704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45959.562759953704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45959.562759953704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45959.562759953704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45959.562759953704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45959.562759953704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45959.562759953704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45959.562759953704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45959.562759953704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45959.562759953704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45959.562759953704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45959.562759953704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45959.562759953704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45959.562759953704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45959.562759953704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45959.562759953704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45959.562759953704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45959.562759953704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45959.562759953704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45959.562759953704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45959.562759953704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45959.562759953704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45959.562759953704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45959.562759953704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45959.562759953704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45959.562759953704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45959.562759953704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45959.562759953704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45959.562759953704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45959.562759953704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45959.562759953704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45959.562759953704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45959.562759953704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45959.562759953704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45959.562759953704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45959.562759953704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45959.562759953704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45959.562759953704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45959.562759953704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45959.562759953704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45959.562759953704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45959.562759953704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45959.562759953704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45959.562759953704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45959.562759953704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45959.562759953704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45959.562759953704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45959.562759953704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ref="G320:G383" ca="1" si="5">IFERROR(NOW()-F320,"-")</f>
        <v>45959.562759953704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45959.562759953704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45959.562759953704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45959.562759953704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45959.562759953704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45959.562759953704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45959.562759953704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45959.562759953704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45959.562759953704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45959.562759953704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45959.562759953704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45959.562759953704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45959.562759953704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45959.562759953704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45959.562759953704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45959.562759953704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45959.562759953704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45959.562759953704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45959.562759953704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45959.562759953704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45959.562759953704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45959.562759953704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45959.562759953704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45959.562759953704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45959.562759953704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45959.562759953704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45959.562759953704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45959.562759953704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45959.562759953704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45959.562759953704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45959.562759953704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45959.562759953704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45959.562759953704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45959.562759953704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45959.562759953704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45959.562759953704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45959.562759953704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45959.562759953704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45959.562759953704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45959.562759953704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45959.562759953704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45959.562759953704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45959.562759953704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45959.562759953704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45959.562759953704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45959.562759953704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45959.562759953704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45959.562759953704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45959.562759953704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45959.562759953704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45959.562759953704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45959.562759953704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45959.562759953704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45959.562759953704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45959.562759953704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45959.562759953704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45959.562759953704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45959.562759953704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45959.562759953704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45959.562759953704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45959.562759953704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45959.562759953704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45959.562759953704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45959.562759953704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ref="G384:G447" ca="1" si="6">IFERROR(NOW()-F384,"-")</f>
        <v>45959.562759953704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45959.562759953704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45959.562759953704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45959.562759953704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45959.562759953704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45959.562759953704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45959.562759953704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45959.562759953704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45959.562759953704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45959.562759953704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45959.562759953704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45959.562759953704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45959.562759953704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45959.562759953704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45959.562759953704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45959.562759953704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45959.562759953704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45959.562759953704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45959.562759953704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45959.562759953704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45959.562759953704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45959.562759953704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45959.562759953704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45959.562759953704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45959.562759953704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45959.562759953704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45959.562759953704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45959.562759953704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45959.562759953704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45959.562759953704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45959.562759953704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45959.562759953704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45959.562759953704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45959.562759953704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45959.562759953704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45959.562759953704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45959.562759953704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45959.562759953704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45959.562759953704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45959.562759953704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45959.562759953704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45959.562759953704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45959.562759953704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45959.562759953704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45959.562759953704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45959.562759953704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45959.562759953704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45959.562759953704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45959.562759953704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45959.562759953704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45959.562759953704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45959.562759953704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45959.562759953704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45959.562759953704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45959.562759953704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45959.562759953704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45959.562759953704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45959.562759953704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45959.562759953704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45959.562759953704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45959.562759953704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45959.562759953704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45959.562759953704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45959.562759953704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ref="G448:G511" ca="1" si="7">IFERROR(NOW()-F448,"-")</f>
        <v>45959.562759953704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45959.562759953704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45959.562759953704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45959.562759953704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45959.562759953704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45959.562759953704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45959.562759953704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45959.562759953704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45959.562759953704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45959.562759953704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45959.562759953704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45959.562759953704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45959.562759953704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45959.562759953704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45959.562759953704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45959.562759953704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45959.562759953704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45959.562759953704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45959.562759953704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45959.562759953704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45959.562759953704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45959.562759953704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45959.562759953704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45959.562759953704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45959.562759953704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45959.562759953704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45959.562759953704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45959.562759953704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45959.562759953704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45959.562759953704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45959.562759953704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45959.562759953704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45959.562759953704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45959.562759953704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45959.562759953704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45959.562759953704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45959.562759953704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45959.562759953704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45959.562759953704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45959.562759953704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45959.562759953704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45959.562759953704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45959.562759953704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45959.562759953704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45959.562759953704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45959.562759953704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45959.562759953704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45959.562759953704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45959.562759953704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45959.562759953704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45959.562759953704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45959.562759953704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45959.562759953704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45959.562759953704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45959.562759953704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45959.562759953704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45959.562759953704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45959.562759953704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45959.562759953704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45959.562759953704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45959.562759953704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45959.562759953704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45959.562759953704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45959.562759953704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ref="G512:G575" ca="1" si="8">IFERROR(NOW()-F512,"-")</f>
        <v>45959.562759953704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45959.562759953704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45959.562759953704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45959.562759953704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45959.562759953704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45959.562759953704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45959.562759953704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45959.562759953704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45959.562759953704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45959.562759953704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45959.562759953704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45959.562759953704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45959.562759953704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45959.562759953704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45959.562759953704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45959.562759953704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45959.562759953704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45959.562759953704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45959.562759953704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45959.562759953704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45959.562759953704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45959.562759953704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45959.562759953704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45959.562759953704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45959.562759953704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45959.562759953704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45959.562759953704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45959.562759953704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45959.562759953704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45959.562759953704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45959.562759953704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45959.562759953704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45959.562759953704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45959.562759953704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45959.562759953704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45959.562759953704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45959.562759953704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45959.562759953704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45959.562759953704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45959.562759953704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45959.562759953704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45959.562759953704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45959.562759953704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45959.562759953704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45959.562759953704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45959.562759953704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45959.562759953704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45959.562759953704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45959.562759953704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45959.562759953704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45959.562759953704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45959.562759953704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45959.562759953704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45959.562759953704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45959.562759953704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45959.562759953704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45959.562759953704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45959.562759953704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45959.562759953704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45959.562759953704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45959.562759953704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45959.562759953704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45959.562759953704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45959.562759953704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ref="G576:G639" ca="1" si="9">IFERROR(NOW()-F576,"-")</f>
        <v>45959.562759953704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45959.562759953704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45959.562759953704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45959.562759953704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45959.562759953704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45959.562759953704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45959.562759953704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45959.562759953704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45959.562759953704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45959.562759953704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45959.562759953704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45959.562759953704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45959.562759953704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45959.562759953704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45959.562759953704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45959.562759953704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45959.562759953704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45959.562759953704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45959.562759953704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45959.562759953704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45959.562759953704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45959.562759953704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45959.562759953704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45959.562759953704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45959.562759953704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45959.562759953704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45959.562759953704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45959.562759953704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45959.562759953704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45959.562759953704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45959.562759953704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45959.562759953704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45959.562759953704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45959.562759953704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45959.562759953704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45959.562759953704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45959.562759953704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45959.562759953704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45959.562759953704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45959.562759953704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45959.562759953704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45959.562759953704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45959.562759953704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45959.562759953704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45959.562759953704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45959.562759953704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45959.562759953704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45959.562759953704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45959.562759953704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45959.562759953704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45959.562759953704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45959.562759953704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45959.562759953704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45959.562759953704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45959.562759953704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45959.562759953704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45959.562759953704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45959.562759953704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45959.562759953704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45959.562759953704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45959.562759953704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45959.562759953704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45959.562759953704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45959.562759953704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ref="G640:G703" ca="1" si="10">IFERROR(NOW()-F640,"-")</f>
        <v>45959.562759953704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45959.562759953704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45959.562759953704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45959.562759953704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45959.562759953704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45959.562759953704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45959.562759953704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45959.562759953704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45959.562759953704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45959.562759953704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45959.562759953704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45959.562759953704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45959.562759953704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45959.562759953704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45959.562759953704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45959.562759953704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45959.562759953704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45959.562759953704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45959.562759953704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45959.562759953704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45959.562759953704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45959.562759953704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45959.562759953704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45959.562759953704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45959.562759953704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45959.562759953704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45959.562759953704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45959.562759953704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45959.562759953704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45959.562759953704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45959.562759953704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45959.562759953704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45959.562759953704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45959.562759953704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45959.562759953704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45959.562759953704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45959.562759953704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45959.562759953704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45959.562759953704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45959.562759953704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45959.562759953704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45959.562759953704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45959.562759953704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45959.562759953704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45959.562759953704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45959.562759953704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45959.562759953704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45959.562759953704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45959.562759953704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45959.562759953704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45959.562759953704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45959.562759953704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45959.562759953704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45959.562759953704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45959.562759953704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45959.562759953704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45959.562759953704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45959.562759953704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45959.562759953704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45959.562759953704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45959.562759953704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45959.562759953704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45959.562759953704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45959.562759953704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ref="G704:G767" ca="1" si="11">IFERROR(NOW()-F704,"-")</f>
        <v>45959.562759953704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45959.562759953704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45959.562759953704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45959.562759953704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45959.562759953704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45959.562759953704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45959.562759953704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45959.562759953704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45959.562759953704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45959.562759953704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45959.562759953704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45959.562759953704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45959.562759953704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45959.562759953704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45959.562759953704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45959.562759953704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45959.562759953704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45959.562759953704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45959.562759953704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45959.562759953704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45959.562759953704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45959.562759953704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45959.562759953704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45959.562759953704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45959.562759953704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45959.562759953704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45959.562759953704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45959.562759953704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45959.562759953704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45959.562759953704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45959.562759953704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45959.562759953704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45959.562759953704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45959.562759953704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45959.562759953704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45959.562759953704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45959.562759953704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45959.562759953704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45959.562759953704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45959.562759953704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45959.562759953704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45959.562759953704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45959.562759953704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45959.562759953704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45959.562759953704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45959.562759953704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45959.562759953704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45959.562759953704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45959.562759953704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45959.562759953704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45959.562759953704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45959.562759953704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45959.562759953704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45959.562759953704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45959.562759953704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45959.562759953704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45959.562759953704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45959.562759953704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45959.562759953704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45959.562759953704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45959.562759953704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45959.562759953704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45959.562759953704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45959.562759953704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ref="G768:G831" ca="1" si="12">IFERROR(NOW()-F768,"-")</f>
        <v>45959.562759953704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45959.562759953704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45959.562759953704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45959.562759953704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45959.562759953704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45959.562759953704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45959.562759953704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45959.562759953704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45959.562759953704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45959.562759953704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45959.562759953704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45959.562759953704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45959.562759953704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45959.562759953704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45959.562759953704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45959.562759953704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45959.562759953704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45959.562759953704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45959.562759953704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45959.562759953704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45959.562759953704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45959.562759953704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45959.562759953704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45959.562759953704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45959.562759953704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45959.562759953704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45959.562759953704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45959.562759953704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45959.562759953704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45959.562759953704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45959.562759953704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45959.562759953704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45959.562759953704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45959.562759953704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45959.562759953704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45959.562759953704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45959.562759953704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45959.562759953704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45959.562759953704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45959.562759953704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45959.562759953704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45959.562759953704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45959.562759953704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45959.562759953704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45959.562759953704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45959.562759953704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45959.562759953704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45959.562759953704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45959.562759953704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45959.562759953704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45959.562759953704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45959.562759953704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45959.562759953704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45959.562759953704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45959.562759953704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45959.562759953704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45959.562759953704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45959.562759953704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45959.562759953704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45959.562759953704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45959.562759953704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45959.562759953704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45959.562759953704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45959.562759953704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ref="G832:G895" ca="1" si="13">IFERROR(NOW()-F832,"-")</f>
        <v>45959.562759953704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45959.562759953704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45959.562759953704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45959.562759953704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45959.562759953704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45959.562759953704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45959.562759953704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45959.562759953704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45959.562759953704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45959.562759953704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45959.562759953704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45959.562759953704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45959.562759953704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45959.562759953704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45959.562759953704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45959.562759953704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45959.562759953704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45959.562759953704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45959.562759953704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45959.562759953704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45959.562759953704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45959.562759953704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45959.562759953704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45959.562759953704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45959.562759953704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45959.562759953704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45959.562759953704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45959.562759953704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45959.562759953704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45959.562759953704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45959.562759953704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45959.562759953704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45959.562759953704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45959.562759953704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45959.562759953704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45959.562759953704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45959.562759953704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45959.562759953704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45959.562759953704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45959.562759953704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45959.562759953704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45959.562759953704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45959.562759953704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45959.562759953704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45959.562759953704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45959.562759953704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45959.562759953704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45959.562759953704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45959.562759953704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45959.562759953704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45959.562759953704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45959.562759953704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45959.562759953704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45959.562759953704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45959.562759953704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45959.562759953704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45959.562759953704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45959.562759953704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45959.562759953704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45959.562759953704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45959.562759953704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45959.562759953704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45959.562759953704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45959.562759953704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ref="G896:G959" ca="1" si="14">IFERROR(NOW()-F896,"-")</f>
        <v>45959.562759953704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45959.562759953704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45959.562759953704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45959.562759953704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45959.562759953704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45959.562759953704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45959.562759953704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45959.562759953704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45959.562759953704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45959.562759953704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45959.562759953704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45959.562759953704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45959.562759953704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45959.562759953704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45959.562759953704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45959.562759953704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45959.562759953704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45959.562759953704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45959.562759953704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45959.562759953704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45959.562759953704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45959.562759953704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45959.562759953704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45959.562759953704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45959.562759953704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45959.562759953704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45959.562759953704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45959.562759953704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45959.562759953704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45959.562759953704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45959.562759953704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45959.562759953704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45959.562759953704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45959.562759953704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45959.562759953704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45959.562759953704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45959.562759953704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45959.562759953704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45959.562759953704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45959.562759953704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45959.562759953704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45959.562759953704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45959.562759953704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45959.562759953704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45959.562759953704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45959.562759953704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45959.562759953704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45959.562759953704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45959.562759953704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45959.562759953704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45959.562759953704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45959.562759953704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45959.562759953704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45959.562759953704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45959.562759953704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45959.562759953704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45959.562759953704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45959.562759953704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45959.562759953704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45959.562759953704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45959.562759953704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45959.562759953704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45959.562759953704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45959.562759953704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ref="G960:G1023" ca="1" si="15">IFERROR(NOW()-F960,"-")</f>
        <v>45959.562759953704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45959.562759953704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45959.562759953704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45959.562759953704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45959.562759953704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45959.562759953704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45959.562759953704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45959.562759953704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45959.562759953704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45959.562759953704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45959.562759953704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45959.562759953704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45959.562759953704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45959.562759953704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45959.562759953704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45959.562759953704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45959.562759953704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45959.562759953704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45959.562759953704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45959.562759953704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45959.562759953704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45959.562759953704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45959.562759953704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45959.562759953704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45959.562759953704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45959.562759953704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45959.562759953704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45959.562759953704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45959.562759953704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45959.562759953704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45959.562759953704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45959.562759953704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45959.562759953704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45959.562759953704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45959.562759953704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45959.562759953704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45959.562759953704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45959.562759953704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45959.562759953704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45959.562759953704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45959.562759953704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45959.562759953704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45959.562759953704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45959.562759953704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45959.562759953704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45959.562759953704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45959.562759953704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45959.562759953704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45959.562759953704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45959.562759953704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45959.562759953704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45959.562759953704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45959.562759953704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45959.562759953704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45959.562759953704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45959.562759953704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45959.562759953704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45959.562759953704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45959.562759953704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45959.562759953704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45959.562759953704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45959.562759953704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45959.562759953704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45959.562759953704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ref="G1024:G1087" ca="1" si="16">IFERROR(NOW()-F1024,"-")</f>
        <v>45959.562759953704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45959.562759953704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45959.562759953704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45959.562759953704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45959.562759953704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45959.562759953704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45959.562759953704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45959.562759953704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45959.562759953704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45959.562759953704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45959.562759953704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45959.562759953704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45959.562759953704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45959.562759953704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45959.562759953704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45959.562759953704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45959.562759953704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45959.562759953704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45959.562759953704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45959.562759953704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45959.562759953704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45959.562759953704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45959.562759953704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45959.562759953704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45959.562759953704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45959.562759953704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45959.562759953704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45959.562759953704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45959.562759953704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45959.562759953704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45959.562759953704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45959.562759953704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45959.562759953704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45959.562759953704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45959.562759953704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45959.562759953704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45959.562759953704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45959.562759953704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45959.562759953704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45959.562759953704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45959.562759953704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45959.562759953704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45959.562759953704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45959.562759953704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45959.562759953704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45959.562759953704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45959.562759953704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45959.562759953704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45959.562759953704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45959.562759953704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45959.562759953704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45959.562759953704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45959.562759953704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45959.562759953704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45959.562759953704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45959.562759953704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45959.562759953704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45959.562759953704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45959.562759953704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45959.562759953704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45959.562759953704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45959.562759953704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45959.562759953704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45959.562759953704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ref="G1088:G1102" ca="1" si="17">IFERROR(NOW()-F1088,"-")</f>
        <v>45959.562759953704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45959.562759953704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45959.562759953704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45959.562759953704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45959.562759953704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45959.562759953704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45959.562759953704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45959.562759953704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45959.562759953704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45959.562759953704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45959.562759953704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45959.562759953704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45959.562759953704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45959.562759953704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45959.562759953704</v>
      </c>
      <c r="H1102" s="22"/>
      <c r="I1102" s="19" t="str">
        <f>IFERROR(VLOOKUP(D1102,DB!A:F,6,0),"")</f>
        <v/>
      </c>
      <c r="J1102" s="18" t="str">
        <f>IFERROR(VLOOKUP(D1102,DB!A:G,7,0),"")</f>
        <v/>
      </c>
      <c r="K1102" s="46"/>
      <c r="L1102" s="23" t="str">
        <f>IFERROR(VLOOKUP(D1102,DB!A:I,9,0),"")</f>
        <v/>
      </c>
    </row>
  </sheetData>
  <dataValidations count="2">
    <dataValidation allowBlank="1" showInputMessage="1" showErrorMessage="1" sqref="E1" xr:uid="{5914219A-CB83-432D-936A-CC0CB6F3982A}"/>
    <dataValidation type="list" allowBlank="1" showInputMessage="1" showErrorMessage="1" sqref="E2:E110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2"/>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256.0820423611076</v>
      </c>
      <c r="H2" s="99">
        <v>45703.474768518521</v>
      </c>
      <c r="I2" s="99" t="str">
        <f>IFERROR(VLOOKUP(D2,DB!A:F,6,0),"")</f>
        <v>SCECO</v>
      </c>
      <c r="J2" s="99" t="str">
        <f>IFERROR(VLOOKUP(D2,DB!A:G,7,0),"")</f>
        <v>Dead</v>
      </c>
      <c r="K2" s="101" t="s">
        <v>39110</v>
      </c>
      <c r="L2" s="94" t="str">
        <f>IFERROR(VLOOKUP(D2,DB!A:I,9,0),"")</f>
        <v>Latis</v>
      </c>
    </row>
    <row r="3" spans="1:16" ht="15" customHeight="1">
      <c r="A3" s="119" t="s">
        <v>39111</v>
      </c>
      <c r="B3" s="119" t="str">
        <f>IFERROR(VLOOKUP(D3,DB!A:K,11,0),"")</f>
        <v>R4</v>
      </c>
      <c r="C3" s="120">
        <v>1</v>
      </c>
      <c r="D3" s="94" t="s">
        <v>28974</v>
      </c>
      <c r="E3" s="98" t="s">
        <v>39021</v>
      </c>
      <c r="F3" s="123"/>
      <c r="G3" s="124">
        <f ca="1">IFERROR(NOW()-F3,"")</f>
        <v>45959.562759953704</v>
      </c>
      <c r="H3" s="123">
        <v>45959.359988425924</v>
      </c>
      <c r="I3" s="119" t="str">
        <f>IFERROR(VLOOKUP(D3,DB!A:F,6,0),"")</f>
        <v>SCECO</v>
      </c>
      <c r="J3" s="119" t="str">
        <f>IFERROR(VLOOKUP(D3,DB!A:G,7,0),"")</f>
        <v>Weak</v>
      </c>
      <c r="K3" s="125" t="s">
        <v>39112</v>
      </c>
      <c r="L3" s="121" t="str">
        <f>IFERROR(VLOOKUP(D3,DB!A:I,9,0),"")</f>
        <v>Latis</v>
      </c>
    </row>
    <row r="4" spans="1:16" ht="15" customHeight="1">
      <c r="A4" s="119" t="s">
        <v>39111</v>
      </c>
      <c r="B4" s="119" t="str">
        <f>IFERROR(VLOOKUP(D4,DB!A:K,11,0),"")</f>
        <v>R4</v>
      </c>
      <c r="C4" s="120">
        <v>3</v>
      </c>
      <c r="D4" s="121" t="s">
        <v>35522</v>
      </c>
      <c r="E4" s="98" t="s">
        <v>39021</v>
      </c>
      <c r="F4" s="123"/>
      <c r="G4" s="124">
        <f ca="1">IFERROR(NOW()-F4,"")</f>
        <v>45959.562759953704</v>
      </c>
      <c r="H4" s="123">
        <v>45959.506354166668</v>
      </c>
      <c r="I4" s="119" t="str">
        <f>IFERROR(VLOOKUP(D4,DB!A:F,6,0),"")</f>
        <v>Generator-SG</v>
      </c>
      <c r="J4" s="119" t="str">
        <f>IFERROR(VLOOKUP(D4,DB!A:G,7,0),"")</f>
        <v>Vandalized</v>
      </c>
      <c r="K4" s="125" t="s">
        <v>39113</v>
      </c>
      <c r="L4" s="121" t="str">
        <f>IFERROR(VLOOKUP(D4,DB!A:I,9,0),"")</f>
        <v>Latis</v>
      </c>
    </row>
    <row r="5" spans="1:16" ht="15" customHeight="1">
      <c r="A5" s="119" t="s">
        <v>39114</v>
      </c>
      <c r="B5" s="119" t="str">
        <f>IFERROR(VLOOKUP(D5,DB!A:K,11,0),"")</f>
        <v>R4</v>
      </c>
      <c r="C5" s="120">
        <v>1</v>
      </c>
      <c r="D5" s="121" t="s">
        <v>35921</v>
      </c>
      <c r="E5" s="98" t="s">
        <v>39021</v>
      </c>
      <c r="F5" s="123">
        <v>45959.535636574074</v>
      </c>
      <c r="G5" s="124">
        <f ca="1">IFERROR(NOW()-F5,"")</f>
        <v>2.7123379630211275E-2</v>
      </c>
      <c r="H5" s="123">
        <v>45959.529872685183</v>
      </c>
      <c r="I5" s="119" t="str">
        <f>IFERROR(VLOOKUP(D5,DB!A:F,6,0),"")</f>
        <v>Generator-SG</v>
      </c>
      <c r="J5" s="119" t="str">
        <f>IFERROR(VLOOKUP(D5,DB!A:G,7,0),"")</f>
        <v>Dead</v>
      </c>
      <c r="K5" s="125" t="s">
        <v>39115</v>
      </c>
      <c r="L5" s="121" t="str">
        <f>IFERROR(VLOOKUP(D5,DB!A:I,9,0),"")</f>
        <v>Latis</v>
      </c>
    </row>
    <row r="6" spans="1:16" ht="15" customHeight="1">
      <c r="A6" s="119" t="s">
        <v>39111</v>
      </c>
      <c r="B6" s="119" t="str">
        <f>IFERROR(VLOOKUP(D6,DB!A:K,11,0),"")</f>
        <v>R4</v>
      </c>
      <c r="C6" s="120">
        <v>2</v>
      </c>
      <c r="D6" s="94" t="s">
        <v>34421</v>
      </c>
      <c r="E6" s="98" t="s">
        <v>39021</v>
      </c>
      <c r="F6" s="123"/>
      <c r="G6" s="124">
        <f ca="1">IFERROR(NOW()-F6,"")</f>
        <v>45959.562759953704</v>
      </c>
      <c r="H6" s="123">
        <v>45959.508391203701</v>
      </c>
      <c r="I6" s="119" t="str">
        <f>IFERROR(VLOOKUP(D6,DB!A:F,6,0),"")</f>
        <v>SCECO</v>
      </c>
      <c r="J6" s="119" t="str">
        <f>IFERROR(VLOOKUP(D6,DB!A:G,7,0),"")</f>
        <v>Dead</v>
      </c>
      <c r="K6" s="125" t="s">
        <v>39116</v>
      </c>
      <c r="L6" s="121" t="str">
        <f>IFERROR(VLOOKUP(D6,DB!A:I,9,0),"")</f>
        <v>Latis</v>
      </c>
    </row>
    <row r="7" spans="1:16" ht="15" customHeight="1">
      <c r="A7" s="119"/>
      <c r="B7" s="119" t="str">
        <f>IFERROR(VLOOKUP(D7,DB!A:K,11,0),"")</f>
        <v/>
      </c>
      <c r="C7" s="120"/>
      <c r="D7" s="121"/>
      <c r="E7" s="122"/>
      <c r="F7" s="123"/>
      <c r="G7" s="124">
        <f ca="1">IFERROR(NOW()-F7,"")</f>
        <v>45959.562759953704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45959.562759953704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45959.562759953704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45959.562759953704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45959.562759953704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45959.562759953704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45959.562759953704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45959.562759953704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45959.562759953704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45959.562759953704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45959.562759953704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45959.562759953704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45959.562759953704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45959.562759953704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45959.562759953704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45959.562759953704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45959.562759953704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45959.562759953704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45959.562759953704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45959.562759953704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45959.562759953704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45959.562759953704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45959.562759953704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45959.562759953704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45959.562759953704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45959.562759953704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45959.562759953704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45959.562759953704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45959.562759953704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45959.562759953704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45959.562759953704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45959.562759953704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45959.562759953704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45959.562759953704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45959.562759953704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45959.562759953704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45959.562759953704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45959.562759953704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45959.562759953704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45959.562759953704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45959.562759953704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45959.562759953704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45959.562759953704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45959.562759953704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45959.562759953704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45959.562759953704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45959.562759953704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45959.562759953704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45959.562759953704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45959.562759953704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45959.562759953704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45959.562759953704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45959.562759953704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45959.562759953704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45959.562759953704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45959.562759953704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45959.562759953704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45959.562759953704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45959.562759953704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45959.562759953704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45959.562759953704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45959.562759953704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45959.562759953704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45959.562759953704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45959.562759953704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45959.562759953704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45959.562759953704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45959.562759953704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45959.562759953704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45959.562759953704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45959.562759953704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45959.562759953704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45959.562759953704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45959.562759953704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45959.562759953704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45959.562759953704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45959.562759953704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45959.562759953704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45959.562759953704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45959.562759953704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45959.562759953704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45959.562759953704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45959.562759953704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45959.562759953704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45959.562759953704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45959.562759953704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45959.562759953704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45959.562759953704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45959.562759953704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45959.562759953704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45959.562759953704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45959.562759953704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45959.562759953704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45959.562759953704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45959.562759953704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45959.562759953704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45959.562759953704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45959.562759953704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45959.562759953704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45959.562759953704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45959.562759953704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45959.562759953704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45959.562759953704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45959.562759953704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45959.562759953704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45959.562759953704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45959.562759953704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45959.562759953704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45959.562759953704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45959.562759953704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45959.562759953704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45959.562759953704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45959.562759953704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45959.562759953704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45959.562759953704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45959.562759953704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45959.562759953704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45959.562759953704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45959.562759953704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45959.562759953704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45959.562759953704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45959.562759953704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45959.562759953704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45959.562759953704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45959.562759953704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45959.562759953704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45959.562759953704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45959.562759953704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45959.562759953704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45959.562759953704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45959.562759953704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45959.562759953704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45959.562759953704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45959.562759953704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45959.562759953704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45959.562759953704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45959.562759953704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45959.562759953704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45959.562759953704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45959.562759953704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45959.562759953704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45959.562759953704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45959.562759953704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45959.562759953704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45959.562759953704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45959.562759953704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45959.562759953704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45959.562759953704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45959.562759953704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45959.562759953704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45959.562759953704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45959.562759953704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45959.562759953704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45959.562759953704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45959.562759953704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45959.562759953704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45959.562759953704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45959.562759953704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45959.562759953704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45959.562759953704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45959.562759953704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45959.562759953704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45959.562759953704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45959.562759953704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45959.562759953704</v>
      </c>
      <c r="H171" s="123"/>
      <c r="I171" s="119" t="str">
        <f>IFERROR(VLOOKUP(D171,DB!A:F,6,0),"")</f>
        <v/>
      </c>
      <c r="J171" s="119" t="str">
        <f>IFERROR(VLOOKUP(D171,DB!A:G,7,0),"")</f>
        <v/>
      </c>
      <c r="K171" s="125"/>
      <c r="L171" s="121" t="str">
        <f>IFERROR(VLOOKUP(D171,DB!A:I,9,0),"")</f>
        <v/>
      </c>
    </row>
    <row r="172" spans="1:12" ht="15" customHeight="1">
      <c r="A172" s="126"/>
      <c r="B172" s="126" t="str">
        <f>IFERROR(VLOOKUP(D172,DB!A:K,11,0),"")</f>
        <v/>
      </c>
      <c r="C172" s="127"/>
      <c r="D172" s="128"/>
      <c r="E172" s="129"/>
      <c r="F172" s="130"/>
      <c r="G172" s="131">
        <f ca="1">IFERROR(NOW()-F172,"")</f>
        <v>45959.562759953704</v>
      </c>
      <c r="H172" s="130"/>
      <c r="I172" s="126" t="str">
        <f>IFERROR(VLOOKUP(D172,DB!A:F,6,0),"")</f>
        <v/>
      </c>
      <c r="J172" s="126" t="str">
        <f>IFERROR(VLOOKUP(D172,DB!A:G,7,0),"")</f>
        <v/>
      </c>
      <c r="K172" s="132"/>
      <c r="L172" s="128" t="str">
        <f>IFERROR(VLOOKUP(D172,DB!A:I,9,0),"")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tabSelected="1" workbookViewId="0">
      <selection activeCell="K12" sqref="K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67.730699768515478</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39100</v>
      </c>
      <c r="F3" s="38">
        <v>45926.188877314817</v>
      </c>
      <c r="G3" s="144">
        <f t="shared" ref="G3" ca="1" si="0">IFERROR(NOW()-F3,"")</f>
        <v>33.373882638887153</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39100</v>
      </c>
      <c r="F4" s="153">
        <v>45948.661111111112</v>
      </c>
      <c r="G4" s="154">
        <f ca="1">IFERROR(NOW()-F4,"")</f>
        <v>10.901648842591385</v>
      </c>
      <c r="H4" s="153">
        <v>45948.661111111112</v>
      </c>
      <c r="I4" s="152" t="str">
        <f>IFERROR(VLOOKUP(D4,DB!A:F,6,0),"")</f>
        <v>SCECO</v>
      </c>
      <c r="J4" s="152" t="str">
        <f>IFERROR(VLOOKUP(D4,DB!A:G,7,0),"")</f>
        <v>Dead</v>
      </c>
      <c r="K4" s="152" t="s">
        <v>39122</v>
      </c>
      <c r="L4" s="152" t="str">
        <f>IFERROR(VLOOKUP(D4,DB!A:I,9,0),"")</f>
        <v>Latis</v>
      </c>
    </row>
    <row r="5" spans="1:13" ht="15">
      <c r="A5" s="152" t="s">
        <v>39123</v>
      </c>
      <c r="B5" s="152" t="str">
        <f>IFERROR(VLOOKUP(D5,DB!A:K,11,0),"")</f>
        <v>R5</v>
      </c>
      <c r="C5" s="152">
        <v>1</v>
      </c>
      <c r="D5" s="152" t="s">
        <v>38341</v>
      </c>
      <c r="E5" s="152" t="s">
        <v>39100</v>
      </c>
      <c r="F5" s="153" t="s">
        <v>24</v>
      </c>
      <c r="G5" s="154" t="str">
        <f ca="1">IFERROR(NOW()-F5,"")</f>
        <v/>
      </c>
      <c r="H5" s="153">
        <v>45959.499884259261</v>
      </c>
      <c r="I5" s="152" t="str">
        <f>IFERROR(VLOOKUP(D5,DB!A:F,6,0),"")</f>
        <v>SCECO</v>
      </c>
      <c r="J5" s="152" t="str">
        <f>IFERROR(VLOOKUP(D5,DB!A:G,7,0),"")</f>
        <v>Haj Removal</v>
      </c>
      <c r="K5" s="152" t="s">
        <v>39124</v>
      </c>
      <c r="L5" s="152" t="str">
        <f>IFERROR(VLOOKUP(D5,DB!A:I,9,0),"")</f>
        <v>Latis</v>
      </c>
    </row>
    <row r="6" spans="1:13" ht="15">
      <c r="A6" s="152"/>
      <c r="B6" s="152" t="str">
        <f>IFERROR(VLOOKUP(D6,DB!A:K,11,0),"")</f>
        <v/>
      </c>
      <c r="C6" s="152"/>
      <c r="D6"/>
      <c r="E6" s="152"/>
      <c r="F6" s="153"/>
      <c r="G6" s="154">
        <f ca="1">IFERROR(NOW()-F6,"")</f>
        <v>45959.562759953704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45959.562759953704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45959.562759953704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45959.562759953704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45959.562759953704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45959.562759953704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45959.562759953704</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45959.562759953704</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45959.562759953704</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45959.562759953704</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45959.562759953704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45959.562759953704</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45959.562759953704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45959.562759953704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45959.562759953704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45959.562759953704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45959.562759953704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45959.562759953704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45959.562759953704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45959.562759953704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45959.562759953704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45959.562759953704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45959.562759953704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45959.562759953704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45959.562759953704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45959.562759953704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45959.562759953704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45959.562759953704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45959.562759953704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45959.562759953704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45959.562759953704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45959.562759953704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45959.562759953704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45959.562759953704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45959.562759953704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45959.562759953704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45959.562759953704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45959.562759953704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45959.562759953704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45959.562759953704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45959.562759953704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45959.562759953704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45959.562759953704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45959.562759953704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45959.562759953704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45959.562759953704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45959.562759953704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45959.562759953704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45959.562759953704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45959.562759953704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45959.562759953704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45959.562759953704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45959.562759953704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45959.562759953704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45959.562759953704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45959.562759953704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45959.562759953704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45959.562759953704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45959.562759953704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45959.562759953704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45959.562759953704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45959.562759953704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45959.562759953704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45959.562759953704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45959.562759953704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45959.562759953704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45959.562759953704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45959.562759953704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45959.562759953704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45959.562759953704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45959.562759953704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45959.562759953704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45959.562759953704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45959.562759953704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45959.562759953704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45959.562759953704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45959.562759953704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45959.562759953704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45959.562759953704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45959.562759953704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45959.562759953704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45959.562759953704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45959.562759953704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45959.562759953704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45959.562759953704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45959.562759953704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45959.562759953704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45959.562759953704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45959.562759953704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45959.562759953704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45959.562759953704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45959.562759953704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45959.562759953704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45959.562759953704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45959.562759953704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45959.562759953704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45959.562759953704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45959.562759953704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45959.562759953704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45959.562759953704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45959.562759953704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45959.562759953704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45959.562759953704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45959.562759953704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45959.562759953704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45959.562759953704</v>
      </c>
      <c r="H111" s="153"/>
      <c r="I111" s="152" t="str">
        <f>IFERROR(VLOOKUP(D111,DB!A:F,6,0),"")</f>
        <v/>
      </c>
      <c r="J111" s="152" t="str">
        <f>IFERROR(VLOOKUP(D111,DB!A:G,7,0),"")</f>
        <v/>
      </c>
      <c r="K111" s="152"/>
      <c r="L111" s="152" t="str">
        <f>IFERROR(VLOOKUP(D111,DB!A:I,9,0),"")</f>
        <v/>
      </c>
    </row>
    <row r="112" spans="1:12" ht="15">
      <c r="A112" s="158"/>
      <c r="B112" s="158" t="str">
        <f>IFERROR(VLOOKUP(D112,DB!A:K,11,0),"")</f>
        <v/>
      </c>
      <c r="C112" s="158"/>
      <c r="D112" s="158"/>
      <c r="E112" s="158"/>
      <c r="F112" s="159"/>
      <c r="G112" s="160">
        <f ca="1">IFERROR(NOW()-F112,"")</f>
        <v>45959.562759953704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45959.562759953704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45959.562759953704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45959.562759953704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45959.562759953704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45959.562759953704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45959.562759953704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45959.562759953704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45959.562759953704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45959.562759953704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45959.562759953704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45959.562759953704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45959.562759953704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45959.562759953704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45959.562759953704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45959.562759953704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45959.562759953704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45959.562759953704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45959.562759953704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45959.562759953704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45959.562759953704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45959.562759953704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45959.562759953704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45959.562759953704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45959.562759953704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45959.562759953704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45959.562759953704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45959.562759953704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45959.562759953704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45959.562759953704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45959.562759953704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45959.562759953704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45959.562759953704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45959.562759953704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45959.562759953704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45959.562759953704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45959.562759953704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45959.562759953704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45959.562759953704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45959.562759953704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45959.562759953704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45959.562759953704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45959.562759953704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45959.562759953704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45959.562759953704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45959.562759953704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45959.562759953704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45959.562759953704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45959.562759953704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45959.562759953704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45959.562759953704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45959.562759953704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45959.562759953704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45959.562759953704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45959.562759953704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45959.562759953704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45959.562759953704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45959.562759953704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45959.562759953704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45959.562759953704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45959.562759953704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45959.562759953704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45959.562759953704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45959.562759953704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45959.562759953704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45959.562759953704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45959.562759953704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45959.562759953704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45959.562759953704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45959.562759953704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45959.562759953704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45959.562759953704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45959.562759953704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45959.562759953704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45959.562759953704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45959.562759953704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45959.562759953704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45959.562759953704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45959.562759953704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45959.562759953704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45959.562759953704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45959.562759953704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45959.562759953704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45959.562759953704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45959.562759953704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45959.562759953704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45959.562759953704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45959.562759953704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45959.562759953704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45959.562759953704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45959.562759953704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45959.562759953704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45959.562759953704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45959.562759953704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45959.562759953704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45959.562759953704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45959.562759953704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45959.562759953704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45959.562759953704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45959.562759953704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45959.562759953704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45959.562759953704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45959.562759953704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45959.562759953704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45959.562759953704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45959.562759953704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45959.562759953704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45959.562759953704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45959.562759953704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45959.562759953704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45959.562759953704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45959.562759953704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45959.562759953704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45959.562759953704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45959.562759953704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45959.562759953704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45959.562759953704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45959.562759953704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45959.562759953704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45959.562759953704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45959.562759953704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45959.562759953704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45959.562759953704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45959.562759953704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45959.562759953704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45959.562759953704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45959.562759953704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45959.562759953704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45959.562759953704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45959.562759953704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45959.562759953704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45959.562759953704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45959.562759953704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45959.562759953704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45959.562759953704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45959.562759953704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45959.562759953704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45959.562759953704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45959.562759953704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45959.562759953704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45959.562759953704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45959.562759953704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45959.562759953704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45959.562759953704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45959.562759953704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45959.562759953704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45959.562759953704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45959.562759953704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45959.562759953704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45959.562759953704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45959.562759953704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45959.562759953704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45959.562759953704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45959.562759953704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45959.562759953704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45959.562759953704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45959.562759953704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45959.562759953704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45959.562759953704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45959.562759953704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45959.562759953704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45959.562759953704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45959.562759953704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45959.562759953704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45959.562759953704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45959.562759953704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45959.562759953704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45959.562759953704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45959.562759953704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45959.562759953704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45959.562759953704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45959.562759953704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45959.562759953704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45959.562759953704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45959.562759953704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45959.562759953704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45959.562759953704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45959.562759953704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45959.562759953704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45959.562759953704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45959.562759953704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45959.562759953704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45959.562759953704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45959.562759953704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45959.562759953704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45959.562759953704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45959.562759953704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45959.562759953704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45959.562759953704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45959.562759953704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45959.562759953704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45959.562759953704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45959.562759953704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45959.562759953704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45959.562759953704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45959.562759953704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45959.562759953704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45959.562759953704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45959.562759953704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45959.562759953704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45959.562759953704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45959.562759953704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45959.562759953704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45959.562759953704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45959.562759953704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45959.562759953704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45959.562759953704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45959.562759953704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45959.562759953704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45959.562759953704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45959.562759953704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45959.562759953704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45959.562759953704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45959.562759953704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45959.562759953704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45959.562759953704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45959.562759953704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45959.562759953704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45959.562759953704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45959.562759953704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45959.562759953704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45959.562759953704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45959.562759953704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45959.562759953704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45959.562759953704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45959.562759953704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45959.562759953704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45959.562759953704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45959.562759953704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45959.562759953704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45959.562759953704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45959.562759953704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45959.562759953704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45959.562759953704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45959.562759953704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45959.562759953704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45959.562759953704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45959.562759953704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45959.562759953704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45959.562759953704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45959.562759953704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45959.562759953704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45959.562759953704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45959.562759953704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45959.562759953704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45959.562759953704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45959.562759953704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45959.562759953704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45959.562759953704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45959.562759953704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45959.562759953704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45959.562759953704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45959.562759953704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45959.562759953704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45959.562759953704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45959.562759953704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45959.562759953704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45959.562759953704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45959.562759953704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45959.562759953704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45959.562759953704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45959.562759953704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45959.562759953704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45959.562759953704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45959.562759953704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45959.562759953704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45959.562759953704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45959.562759953704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45959.562759953704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45959.562759953704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45959.562759953704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45959.562759953704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45959.562759953704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45959.562759953704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45959.562759953704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45959.562759953704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45959.562759953704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45959.562759953704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45959.562759953704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45959.562759953704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45959.562759953704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45959.562759953704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45959.562759953704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45959.562759953704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45959.562759953704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45959.562759953704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45959.562759953704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45959.562759953704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45959.562759953704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45959.562759953704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45959.562759953704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45959.562759953704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45959.562759953704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45959.562759953704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45959.562759953704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45959.562759953704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45959.562759953704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45959.562759953704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45959.562759953704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45959.562759953704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45959.562759953704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45959.562759953704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45959.562759953704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45959.562759953704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45959.562759953704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45959.562759953704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45959.562759953704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45959.562759953704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45959.562759953704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45959.562759953704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45959.562759953704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45959.562759953704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45959.562759953704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45959.562759953704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45959.562759953704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45959.562759953704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45959.562759953704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45959.562759953704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45959.562759953704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45959.562759953704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45959.562759953704</v>
      </c>
      <c r="H432" s="159"/>
      <c r="I432" s="158" t="str">
        <f>IFERROR(VLOOKUP(D432,DB!A:F,6,0),"")</f>
        <v/>
      </c>
      <c r="J432" s="158" t="str">
        <f>IFERROR(VLOOKUP(D432,DB!A:G,7,0),"")</f>
        <v/>
      </c>
      <c r="K432" s="158"/>
      <c r="L432" s="158" t="str">
        <f>IFERROR(VLOOKUP(D432,DB!A:I,9,0),"")</f>
        <v/>
      </c>
    </row>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42" ht="15"/>
    <row r="543" ht="15"/>
    <row r="545" ht="15"/>
    <row r="546" ht="15"/>
    <row r="547" ht="15"/>
    <row r="548" ht="15"/>
    <row r="550" ht="15"/>
    <row r="551" ht="15"/>
    <row r="558" ht="15"/>
    <row r="559" ht="15"/>
    <row r="560" ht="15"/>
    <row r="561" ht="15"/>
    <row r="562" ht="15"/>
    <row r="563" ht="15"/>
    <row r="566" ht="15"/>
    <row r="567" ht="15"/>
    <row r="568" ht="15"/>
    <row r="569" ht="15"/>
    <row r="570" ht="15"/>
    <row r="571" ht="15"/>
    <row r="572" ht="15"/>
    <row r="573" ht="15"/>
    <row r="574" ht="15"/>
    <row r="575" ht="15"/>
    <row r="576" ht="15"/>
    <row r="577"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3" ht="15"/>
    <row r="634" ht="15"/>
    <row r="671" ht="15"/>
    <row r="672" ht="15"/>
    <row r="673" ht="15"/>
    <row r="674" ht="15"/>
    <row r="675" ht="15"/>
    <row r="676" ht="15"/>
    <row r="677" ht="15"/>
    <row r="678" ht="15"/>
    <row r="679" ht="15"/>
    <row r="680"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63" ht="15"/>
    <row r="765" ht="15"/>
    <row r="766"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9" ht="15"/>
    <row r="800" ht="15"/>
    <row r="970" ht="15"/>
    <row r="971" ht="15"/>
    <row r="972" ht="15"/>
    <row r="973" ht="15"/>
    <row r="974" ht="15"/>
    <row r="975" ht="15"/>
    <row r="981" ht="15"/>
    <row r="982" ht="15"/>
    <row r="983" ht="15"/>
    <row r="984" ht="15"/>
    <row r="985" ht="15"/>
    <row r="986" ht="15"/>
    <row r="987"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8" ht="15"/>
    <row r="1039" ht="15"/>
    <row r="1045" ht="15"/>
    <row r="1046" ht="15"/>
    <row r="1048" ht="15"/>
    <row r="1049" ht="15"/>
    <row r="1050" ht="15"/>
    <row r="1051" ht="15"/>
    <row r="1052" ht="15"/>
    <row r="1053" ht="15"/>
    <row r="1054" ht="15"/>
    <row r="1056" ht="15"/>
    <row r="1057" ht="15"/>
    <row r="1058"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7" ht="15"/>
    <row r="1128" ht="15"/>
    <row r="1129"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6" ht="15"/>
    <row r="1177" ht="15"/>
    <row r="1178" ht="15"/>
    <row r="1179" ht="15"/>
    <row r="1180" ht="15"/>
    <row r="1181" ht="15"/>
    <row r="1182" ht="15"/>
    <row r="1183" ht="15"/>
    <row r="1184" ht="15"/>
    <row r="1185" ht="15"/>
    <row r="1193" ht="15"/>
    <row r="1194" ht="15"/>
    <row r="1197" ht="15"/>
    <row r="1198" ht="15"/>
    <row r="1199" ht="15"/>
    <row r="1200" ht="15"/>
    <row r="1201" ht="15"/>
    <row r="1202" ht="15"/>
    <row r="1203" ht="15"/>
    <row r="1204" ht="15"/>
    <row r="1207" ht="15"/>
    <row r="1208" ht="15"/>
    <row r="1209" ht="15"/>
    <row r="1210" ht="15"/>
    <row r="1211" ht="15"/>
    <row r="1212" ht="15"/>
    <row r="1213" ht="15"/>
    <row r="1214" ht="15"/>
    <row r="1215" ht="15"/>
    <row r="1216" ht="15"/>
    <row r="1217" ht="15"/>
    <row r="1218" ht="15"/>
    <row r="1220" ht="15"/>
    <row r="1221" ht="15"/>
    <row r="1222" ht="15"/>
    <row r="1225" ht="15"/>
    <row r="1227" ht="15"/>
    <row r="1229" ht="15"/>
    <row r="1232" ht="15"/>
    <row r="1233" ht="15"/>
    <row r="1234" ht="15"/>
    <row r="1236" ht="15"/>
    <row r="1238" ht="15"/>
    <row r="1239" ht="15"/>
    <row r="1240" ht="15"/>
    <row r="1241" ht="15"/>
    <row r="1242" ht="15"/>
    <row r="1244" ht="15"/>
    <row r="1245" ht="15"/>
    <row r="1246" ht="15"/>
    <row r="1247" ht="15"/>
    <row r="1249" ht="15"/>
    <row r="1251" ht="15"/>
    <row r="1252" ht="15"/>
    <row r="1254" ht="15"/>
    <row r="1255" ht="15"/>
    <row r="1256" ht="15"/>
    <row r="1257" ht="15"/>
    <row r="1259" ht="15"/>
    <row r="1261" ht="15"/>
    <row r="1262" ht="15"/>
    <row r="1263" ht="15"/>
    <row r="1264" ht="15"/>
    <row r="1266" ht="15"/>
    <row r="1267" ht="15"/>
    <row r="1268" ht="15"/>
    <row r="1269" ht="15"/>
    <row r="1270" ht="15"/>
    <row r="1271" ht="15"/>
    <row r="1272" ht="15"/>
    <row r="1275" ht="15"/>
    <row r="1277" ht="15"/>
    <row r="1278" ht="15"/>
    <row r="1279" ht="15"/>
    <row r="1280" ht="15"/>
    <row r="1281" ht="15"/>
    <row r="1282" ht="15"/>
    <row r="1283" ht="15"/>
    <row r="1284" ht="15"/>
    <row r="1287" ht="15"/>
    <row r="1288" ht="15"/>
    <row r="1290" ht="15"/>
    <row r="1292" ht="15"/>
    <row r="1293" ht="15"/>
    <row r="1294" ht="15"/>
    <row r="1295" ht="15"/>
    <row r="1296" ht="15"/>
    <row r="1300" ht="15"/>
    <row r="1301" ht="15"/>
    <row r="1303" ht="15"/>
  </sheetData>
  <dataValidations count="2">
    <dataValidation allowBlank="1" showInputMessage="1" showErrorMessage="1" sqref="E1" xr:uid="{920C6338-E771-4DAE-8C89-92A9093EA4DE}"/>
    <dataValidation type="list" allowBlank="1" showInputMessage="1" showErrorMessage="1" sqref="E2:E43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7"/>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39125</v>
      </c>
      <c r="B2" s="103" t="str">
        <f>IFERROR(VLOOKUP(D2,DB!A:K,11,0),"")</f>
        <v>R6</v>
      </c>
      <c r="C2" s="105">
        <v>1</v>
      </c>
      <c r="D2" s="103" t="s">
        <v>37504</v>
      </c>
      <c r="E2" s="106" t="s">
        <v>39021</v>
      </c>
      <c r="F2" s="170">
        <v>45959.449525462966</v>
      </c>
      <c r="G2" s="77">
        <f ca="1">IFERROR(NOW()-F2,"-")</f>
        <v>0.11323449073825032</v>
      </c>
      <c r="H2" s="107">
        <v>45959.443981481483</v>
      </c>
      <c r="I2" s="103" t="str">
        <f>IFERROR(VLOOKUP(D2,DB!A:F,6,0),"")</f>
        <v>SCECO</v>
      </c>
      <c r="J2" s="102" t="str">
        <f>IFERROR(VLOOKUP(D2,DB!A:G,7,0),"")</f>
        <v>Dead</v>
      </c>
      <c r="K2" s="108" t="s">
        <v>39126</v>
      </c>
      <c r="L2" s="109" t="str">
        <f>IFERROR(VLOOKUP(D2,DB!A:I,9,0),"")</f>
        <v>Latis</v>
      </c>
    </row>
    <row r="3" spans="1:16383" ht="31.5" customHeight="1">
      <c r="A3" s="104" t="s">
        <v>39127</v>
      </c>
      <c r="B3" s="103" t="str">
        <f>IFERROR(VLOOKUP(D3,DB!A:K,11,0),"")</f>
        <v>R6</v>
      </c>
      <c r="C3" s="105">
        <v>1</v>
      </c>
      <c r="D3" s="103" t="s">
        <v>37470</v>
      </c>
      <c r="E3" s="106" t="s">
        <v>39021</v>
      </c>
      <c r="F3" s="107">
        <v>45959.404178240744</v>
      </c>
      <c r="G3" s="77">
        <f ca="1">IFERROR(NOW()-F3,"-")</f>
        <v>0.15858171295985812</v>
      </c>
      <c r="H3" s="107">
        <v>45959.404178240744</v>
      </c>
      <c r="I3" s="103" t="str">
        <f>IFERROR(VLOOKUP(D3,DB!A:F,6,0),"")</f>
        <v>Generator-SG</v>
      </c>
      <c r="J3" s="102" t="str">
        <f>IFERROR(VLOOKUP(D3,DB!A:G,7,0),"")</f>
        <v>Vandalized</v>
      </c>
      <c r="K3" s="108" t="s">
        <v>39128</v>
      </c>
      <c r="L3" s="109" t="str">
        <f>IFERROR(VLOOKUP(D3,DB!A:I,9,0),"")</f>
        <v>Latis</v>
      </c>
    </row>
    <row r="4" spans="1:16383" ht="31.5" customHeight="1">
      <c r="A4" s="104" t="s">
        <v>39129</v>
      </c>
      <c r="B4" s="103" t="str">
        <f>IFERROR(VLOOKUP(D4,DB!A:K,11,0),"")</f>
        <v>R6</v>
      </c>
      <c r="C4" s="105">
        <v>1</v>
      </c>
      <c r="D4" s="103" t="s">
        <v>34050</v>
      </c>
      <c r="E4" s="106" t="s">
        <v>39021</v>
      </c>
      <c r="F4" s="107">
        <v>45959.462812500002</v>
      </c>
      <c r="G4" s="77">
        <f ca="1">IFERROR(NOW()-F4,"-")</f>
        <v>9.9947453702043276E-2</v>
      </c>
      <c r="H4" s="107">
        <v>45959.462812500002</v>
      </c>
      <c r="I4" s="103" t="str">
        <f>IFERROR(VLOOKUP(D4,DB!A:F,6,0),"")</f>
        <v>SCECO</v>
      </c>
      <c r="J4" s="102" t="str">
        <f>IFERROR(VLOOKUP(D4,DB!A:G,7,0),"")</f>
        <v>Dead</v>
      </c>
      <c r="K4" s="108" t="s">
        <v>39130</v>
      </c>
      <c r="L4" s="109" t="str">
        <f>IFERROR(VLOOKUP(D4,DB!A:I,9,0),"")</f>
        <v>Latis</v>
      </c>
    </row>
    <row r="5" spans="1:16383" ht="31.5" customHeight="1">
      <c r="A5" s="104"/>
      <c r="B5" s="103" t="str">
        <f>IFERROR(VLOOKUP(D5,DB!A:K,11,0),"")</f>
        <v/>
      </c>
      <c r="C5" s="105"/>
      <c r="D5" s="103"/>
      <c r="E5" s="106"/>
      <c r="F5" s="107"/>
      <c r="G5" s="77">
        <f ca="1">IFERROR(NOW()-F5,"-")</f>
        <v>45959.562759953704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45959.562759953704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45959.562759953704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45959.562759953704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45959.562759953704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45959.562759953704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45959.562759953704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45959.562759953704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45959.562759953704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45959.562759953704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45959.562759953704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45959.562759953704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45959.562759953704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45959.562759953704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45959.562759953704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45959.562759953704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45959.562759953704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45959.562759953704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45959.562759953704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45959.562759953704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45959.562759953704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45959.562759953704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45959.562759953704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45959.562759953704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45959.562759953704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45959.562759953704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45959.562759953704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45959.562759953704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45959.562759953704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45959.562759953704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45959.562759953704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45959.562759953704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45959.562759953704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45959.562759953704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45959.562759953704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45959.562759953704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45959.562759953704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45959.562759953704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45959.562759953704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45959.562759953704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45959.562759953704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45959.562759953704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45959.562759953704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45959.562759953704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45959.562759953704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45959.562759953704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45959.562759953704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45959.562759953704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45959.562759953704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45959.562759953704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45959.562759953704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45959.562759953704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45959.562759953704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45959.562759953704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45959.562759953704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45959.562759953704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45959.562759953704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45959.562759953704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45959.562759953704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45959.562759953704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45959.562759953704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45959.562759953704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45959.562759953704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45959.562759953704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45959.562759953704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45959.562759953704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45959.562759953704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45959.562759953704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45959.562759953704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45959.562759953704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45959.562759953704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45959.562759953704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45959.562759953704</v>
      </c>
      <c r="H77" s="107"/>
      <c r="I77" s="103" t="str">
        <f>IFERROR(VLOOKUP(D77,DB!A:F,6,0),"")</f>
        <v/>
      </c>
      <c r="J77" s="102" t="str">
        <f>IFERROR(VLOOKUP(D77,DB!A:G,7,0),"")</f>
        <v/>
      </c>
      <c r="K77" s="108"/>
      <c r="L77" s="109" t="str">
        <f>IFERROR(VLOOKUP(D77,DB!A:I,9,0),"")</f>
        <v/>
      </c>
    </row>
  </sheetData>
  <dataValidations count="2">
    <dataValidation allowBlank="1" showInputMessage="1" showErrorMessage="1" sqref="E1" xr:uid="{380493DB-286A-4683-AF55-C78F04945A49}"/>
    <dataValidation type="list" allowBlank="1" showInputMessage="1" showErrorMessage="1" sqref="E2:E7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2025-10-29T10:32:25Z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